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8190" tabRatio="738" activeTab="1"/>
  </bookViews>
  <sheets>
    <sheet name="Реестр МП" sheetId="1" r:id="rId1"/>
    <sheet name="Отчет МП финансирование 2018" sheetId="2" r:id="rId2"/>
    <sheet name="Структура пояснительной записки" sheetId="3" r:id="rId3"/>
  </sheets>
  <definedNames>
    <definedName name="_xlnm.Print_Area" localSheetId="1">'Отчет МП финансирование 2018'!$A$1:$S$210</definedName>
    <definedName name="_xlnm.Print_Area" localSheetId="0">'Реестр МП'!$A$1:$G$131</definedName>
    <definedName name="_xlnm.Print_Area" localSheetId="2">'Структура пояснительной записки'!$A$1:$H$32</definedName>
  </definedNames>
  <calcPr fullCalcOnLoad="1"/>
</workbook>
</file>

<file path=xl/sharedStrings.xml><?xml version="1.0" encoding="utf-8"?>
<sst xmlns="http://schemas.openxmlformats.org/spreadsheetml/2006/main" count="942" uniqueCount="552">
  <si>
    <t xml:space="preserve">Обеспечение продовольственной независимости, насыщение регионального рынка продукцией, произведенной в районе, импортозамещение;
повышение конкурентоспособности сельскохозяйственной продукции на внутреннем и внешнем рынках в рамках вступления России во Всемирную торговую организацию;
повышение финансовой устойчивости предприятий агропромышленного комплекса;
устойчивое развитие сельских территорий;
воспроизводство и повышение эффективности использования в сельском хозяйстве земельных и других ресурсов, экологизация производства
</t>
  </si>
  <si>
    <t>областной бюджет</t>
  </si>
  <si>
    <t>внебюджетные источники</t>
  </si>
  <si>
    <t>Наименование программы</t>
  </si>
  <si>
    <t>Примечание</t>
  </si>
  <si>
    <t>Наименование программных мероприятий</t>
  </si>
  <si>
    <t>ВСЕГО:</t>
  </si>
  <si>
    <t>Отдел по образованию, опеке и попечительству, спорту и молодежной политике</t>
  </si>
  <si>
    <t>Панинского муниципального района</t>
  </si>
  <si>
    <t xml:space="preserve">                             (должность)                                            (подпись)                                                     (Ф.И.О.)</t>
  </si>
  <si>
    <t>Численность детей в возрасте от 5 до 7 лет, осваивающих начальное общее образование</t>
  </si>
  <si>
    <t>Конкретные результаты реализации программы достигнутые за отчетный период</t>
  </si>
  <si>
    <t>муниципальных программ Панинского муниципального района</t>
  </si>
  <si>
    <t>Реквизиты муниципального правового акта</t>
  </si>
  <si>
    <t>Исполнитель программы</t>
  </si>
  <si>
    <t>Объем финансирования программы из местного бюджета (тыс.руб.)</t>
  </si>
  <si>
    <t>федеральный бюджет</t>
  </si>
  <si>
    <t>местные бюджеты</t>
  </si>
  <si>
    <t>в том числе по источникам финансирования</t>
  </si>
  <si>
    <t>Объемы финансирования, тыс. рублей</t>
  </si>
  <si>
    <t>Наименование целевых показателей (индикоторов) определяющих результативность реализации мероприятий</t>
  </si>
  <si>
    <t>Планируемые значения целевых показателей</t>
  </si>
  <si>
    <t>Всего по программам</t>
  </si>
  <si>
    <t>2014-2020</t>
  </si>
  <si>
    <t>ПРОГРАММА 1. Муниципальная  программа  Панинского муниципального района «Развитие образования»</t>
  </si>
  <si>
    <t>1.</t>
  </si>
  <si>
    <t>Уровень освоения финансовых средств (%)</t>
  </si>
  <si>
    <t xml:space="preserve">число детей и молодежи, принявших участие в региональных, всероссийских, международных мероприятиях по различным направлениям деятельности,  человек 
</t>
  </si>
  <si>
    <t>Количество молодых  людей, поступивших в военные учебные заведения</t>
  </si>
  <si>
    <t>Количество граждан получивших государственную (муниципальную)   поддержку на улучшение жилищных условий в рамках Программы, человек</t>
  </si>
  <si>
    <t>Программа реализуется эффективно</t>
  </si>
  <si>
    <t xml:space="preserve">8. Муниципальная программа Панинского муниципального района «Экономическое развитие и инновационная экономика» утвержденная постановлением администрации Панинского муниципального района от
16.01.2014г.  № 21 </t>
  </si>
  <si>
    <t>2014-2020г.г.</t>
  </si>
  <si>
    <t>Количество детей 5-18 лет обеспеченных дополнительным образованием, чел</t>
  </si>
  <si>
    <t>№ п/п</t>
  </si>
  <si>
    <t>Фактически достигнутые значения целевых показателей</t>
  </si>
  <si>
    <t>Уровень достижения, (%)</t>
  </si>
  <si>
    <t>план</t>
  </si>
  <si>
    <t>факт</t>
  </si>
  <si>
    <t>РЕЕСТР</t>
  </si>
  <si>
    <t>Срок реализации программы</t>
  </si>
  <si>
    <t>Описание целей программы</t>
  </si>
  <si>
    <t>Данные о целевом использовании бюджетных средств на реализацию программы и объемах привлеченных средств с расшифровкой по источникам</t>
  </si>
  <si>
    <t>Сведения о достижении значений (индикаторов) с обоснованием отклонений по показателям (индикаторам), плановые значения по которым не достигнуты</t>
  </si>
  <si>
    <t>Информация о внесенных изменениях в программу за отчетный период</t>
  </si>
  <si>
    <t>Выводы об эффективности реализации программы и предложения по ее дальнейшей реализации</t>
  </si>
  <si>
    <t xml:space="preserve">1)обеспечение высокого качества образования в соответствии с меняющимися запросами населения и перспективными задачами развития общества и экономики;
2) повышение эффективности реализации молодежной политики в интересах инновационного социально ориентированного развития страны;
3) cоздание условий для успешной социализации и эффективной самореализации детей  нуждающихся в особой заботе государства.
</t>
  </si>
  <si>
    <t>2. Муниципальная программа Панинского муниципального района «Социальная поддержка граждан», утвержденная постановлением администрации Панинского муниципального района  от 16.01.2014г. №15</t>
  </si>
  <si>
    <t>Улучшение положения и качества жизни населения, повышение степени их социальной защищенности, активизация участия их в жизни общества.</t>
  </si>
  <si>
    <t>плановые значения достигнуты</t>
  </si>
  <si>
    <t xml:space="preserve">1) повышение качества жилищного обеспечения населения Панинского      муниципального района путем повышения доступности жилья, роста качества и надежности предоставления жилищно-коммунальных услуг;
2)обеспечение рационального использования топливно-энергетических ресурсов за счёт реализации энергосберегающих мероприятий, повышения
энергетической эффективности в секторах экономики района  и снижения энергоемкости. Перевод предприятий коммунального комплекса и режима энергопотребления муниципальными учреждениями на энергосберегающий путь развития.
</t>
  </si>
  <si>
    <t>Минимизация социального и экономического ущерба наносимого населению и экономике области вследствие чрезвычайных ситуаций природного и техногенного характера. Обеспечение своевременного доведения сигналов и распоряжений до органов управления, гарантированное оповещение населения о возникновении  чрезвычайной ситуации (далее ЧС)</t>
  </si>
  <si>
    <t>Формирование многообразной и полноценной культурной жизни населения Панинского района</t>
  </si>
  <si>
    <t xml:space="preserve">6. Муниципальная программа Панинского муниципального района «Охрана окружающей среды», утвержденная постановлением администрации Панинского муниципального района от 16.01.2014г. № 19 </t>
  </si>
  <si>
    <t>Повышение уровня экологической безопасности граждан и сохранение природных систем</t>
  </si>
  <si>
    <t xml:space="preserve">1) увеличение численности населения, систематически занимающегося разными формами физической культуры и спорта;
2) обеспечение условий, направленных на формирование здорового образа жизни;
3) доступность физкультурно-оздоровительных услуг всем слоям и категориям населения,    популяризация детско-юношеского спорта, укрепление, модернизация и реконструкция материально-технической и спортивной базы;                        4) создание условий для сохранения и укрепления здоровья населения Панинского муниципального района путем развития инфраструктуры спорта
</t>
  </si>
  <si>
    <t xml:space="preserve">1) Создание благоприятного предпринимательского климата и условий для ведения бизнеса.
2) Повышение инновационной активности бизнеса.
3) Повышение эффективности муниципального управления 
</t>
  </si>
  <si>
    <t xml:space="preserve">9. Муниципальная программа Панинского муниципального района «Развитие сельского хозяйства, производства пищевых продуктов и инфраструктуры агропродовольственного рынка» утвержденная постановлением администрации Панинского муниципального района от
16.01.2014г.  № 22 </t>
  </si>
  <si>
    <t>10. Муниципальная программа Панинского муниципального района «Управление муниципальными финансами, создание условий для эффективного и ответственного управления муниципальными финансами, повышение устойчивости бюджетов муниципальных образований Панинского муниципального района» утвержденная постановлением администрации Панинского муниципального района от
16.01.2014г.  № 23</t>
  </si>
  <si>
    <t>Отдел по образованию, опеке и попечительству, спорту и работе с молодежью</t>
  </si>
  <si>
    <t>Отдел по финансам, бюджету и мобилизации  доходов администрации Панинского муниципального района</t>
  </si>
  <si>
    <t xml:space="preserve">Муниципальное казенное учреждение Панинский «Информационно-консультационный центр агропромышленного комплекса» </t>
  </si>
  <si>
    <t xml:space="preserve">Отдел по культуре и архивного дела </t>
  </si>
  <si>
    <t>МП  «Развитие образования»</t>
  </si>
  <si>
    <t xml:space="preserve">МП «Социальная поддержка граждан»
</t>
  </si>
  <si>
    <t>МП  «Обеспечение доступным и комфортным жильем и коммунальными услугами населения Панинского района»</t>
  </si>
  <si>
    <t>МП  «Защита населения и территории Панинского муниципального района от чрезвычайных ситуаций».</t>
  </si>
  <si>
    <t>МП «Развитие культуры и туризма»</t>
  </si>
  <si>
    <t>МП  «Охрана окружающей среды»</t>
  </si>
  <si>
    <t>МП  «Развитие физической культуры и спорта»</t>
  </si>
  <si>
    <t>МП   «Экономическое развитие и инновационная экономика»</t>
  </si>
  <si>
    <t>МП  «Развитие сельского хозяйства, производства пищевых продуктов и инфраструктуры агропродовольственного рынка»</t>
  </si>
  <si>
    <t>МП  «Управление муниципальными финансами, создание условий для эффективного и ответственного управления муниципальными финансами, повышение устойчивости бюджетов муниципальных образований Панинского муниципального района»</t>
  </si>
  <si>
    <t>4. Муниципальная программа Панинского муниципального района «Защита населения и территории Панинского муниципального района от чрезвычайных ситуаций», утвержденная постановлением администрации Панинского муниципального района от 07.09.2015г. № 366</t>
  </si>
  <si>
    <t>Прграмма реализуется эффективно.</t>
  </si>
  <si>
    <t>доля выпускников муниципальных общеобразовательных организаций, сдавших ЕГЭ, в общей численности выпускников муниципальных общеобразовательных организаций</t>
  </si>
  <si>
    <t>1. Организация бюджетного процесса;
2. Обеспечение сбалансированности и устойчивости бюджетной системы Панинского муниципального района;
3. Развитие системы межбюджетных отношений и повышение эффективности управления муниципальными финансами;
4. Обеспечение реализации муниципальной программы.</t>
  </si>
  <si>
    <t xml:space="preserve">7. Муниципальная программа Панинского муниципального района «Развитие физической культуры и спорта», утвержденная постановлением администрации Панинского муниципального района от 01.09.2015 года № 359 </t>
  </si>
  <si>
    <t>плановые значения целевых показателей достигнуты</t>
  </si>
  <si>
    <t>3. Муниципальная программа Панинского муниципального района «Обеспечение доступным и комфортным жильем и коммунальными услугами населения Панинского муниципального района», утвержденная постановлением администрации Панинского муниципального района  от 22.09.2014г. № 468</t>
  </si>
  <si>
    <t xml:space="preserve">                             </t>
  </si>
  <si>
    <t>Мероприятие 1. "Обеспечение жильем молодых семей"</t>
  </si>
  <si>
    <t>Мероприятие 2. "Обеспечение земельных участков, предназначенных для предоставления семьям, имеющим трех и более детей и комплексной застройки малоэтажного жилья и жилья экономкласса инженерной инфрас-труктурой"</t>
  </si>
  <si>
    <t>Мероприятие 3. "Газификация Панинского муниципального района"</t>
  </si>
  <si>
    <t>Мероприятие 1. Приобретение коммунальной специализированной техники.</t>
  </si>
  <si>
    <t xml:space="preserve"> Меропритие 1. Предоставление субсидий местным бюджетам на софинансирование расходных обязательств, возникающих при выполнении полномочий органов местного самоуправления по вопросам местного значения в сфере обеспечения уличного освещения, включаемых в том числе на возмещение затрат инвестору в рамках энергосервисных контрактов.</t>
  </si>
  <si>
    <t>Мероприятие 2. Проведения мероприятий по энергосбережению и повышению энергетической эффективности для повышения эффективности использования топливно – энергетических ресурсов Панинского муниципального района.</t>
  </si>
  <si>
    <t>Мероприятие 1. Приобретение автобусов и техники для жилищно-коммунального хозяйства, работающих на газомоторном топливе</t>
  </si>
  <si>
    <t>ремонт автомобильных дорог местного значения, км.</t>
  </si>
  <si>
    <t>4. ПРОГРАММА 4 Муниципальная программа Панинского муниципального района «Защита населения и территории Панинского муниципального района от чрезвычайных ситуаций».</t>
  </si>
  <si>
    <t xml:space="preserve"> 4.1</t>
  </si>
  <si>
    <t>Подпрограмма 1. Развитие и модернизация защиты населения от
угроз чрезвычайных ситуаций и пожаров</t>
  </si>
  <si>
    <t>Мероприятие 1. Профилактика терроризма и экстремизма</t>
  </si>
  <si>
    <t>Мероприятие 2. Повышение уровня информирования населения о возникновении ЧС и принятых мерах по их ликвидации</t>
  </si>
  <si>
    <t>Мероприятие 3.Сокращение времени оповещения населения</t>
  </si>
  <si>
    <t>Мероприятие 4. Повышение качества и эффективности взаимодействия оперативных групп при ликвидации ЧС с целью уменьшения возможного социального ущерба</t>
  </si>
  <si>
    <t>4.2.</t>
  </si>
  <si>
    <t>Подпрограмма 2. Совершенствование работы единой дежурно-диспетчерской службы администрации Панинского  муниципального района</t>
  </si>
  <si>
    <t>Мероприятие 1. Обеспечение деятельности ЕДДС муниицпального района по совершенствованию мониторинга и прогнозирования</t>
  </si>
  <si>
    <t>ПРОГРАММА 5 Муниципальная  программа Панинского муниципального района «Развитие культуры и туризма»</t>
  </si>
  <si>
    <t xml:space="preserve"> 5.1</t>
  </si>
  <si>
    <t>Мероприятие 1.Финансовое обеспечение деятельности МКОУ ДОД
«ДШИ р.п.Панино»</t>
  </si>
  <si>
    <t>Мероприятие 2. Капитальный ремонт здания МКОУ ДОД "ДШИ р.п. Панино"</t>
  </si>
  <si>
    <t>Мероприятие 3. Модернизация материально-технической базы,
техническое оснащение учреждения</t>
  </si>
  <si>
    <t>Мероприятие 4. Художественно-эстетическое воспитание учащихся
через организацию и проведение конкурсов, смотров,
фестивалей, посещение и участие в творческих
мероприятиях</t>
  </si>
  <si>
    <t>Количество учащися, принявшие участие в творческих мероприятиях,человек</t>
  </si>
  <si>
    <t>Мероприятие 5. Повышение квалификации работников</t>
  </si>
  <si>
    <t xml:space="preserve"> 5.2</t>
  </si>
  <si>
    <t>Мероприятие 1.Финансовое обеспечение деятельности МКУК
«МДКиД»</t>
  </si>
  <si>
    <t>Мероприятие 2. Модернизация материально-технической базы,
техническое оснащение учреждения</t>
  </si>
  <si>
    <t>Мероприятие 3. Организация и проведение культурно-массовых
мероприятий, смотров, конкурсов, фестивалей,
творческих отчетов самодеятельного народного
творчества; организация кино и
видеообслуживания населения</t>
  </si>
  <si>
    <t>проведение культурно массовых мероприятий, ед.</t>
  </si>
  <si>
    <t>Мероприятие 4. Повышение квалификации работников</t>
  </si>
  <si>
    <t>Мероприятие 5. Финансовое обеспечение деятельности филиалов МКУК "МДКиД"-КДЦ кинотеатр "Восток"</t>
  </si>
  <si>
    <t xml:space="preserve"> 5.3</t>
  </si>
  <si>
    <t>Мероприятие 1. Финансовое обеспечение деятельности МКУК
«ПМЦБ»</t>
  </si>
  <si>
    <t>Мероприятие 2. Комплектование книжных фондов библиотек</t>
  </si>
  <si>
    <t>Приобретение новых книг, ед.</t>
  </si>
  <si>
    <t>Мероприятие 3. Развитие и модернизация библиотечного дела,
внедрение новых технологий и форм
деятельности</t>
  </si>
  <si>
    <t>Мероприятие 4. Организация и проведение мероприятий</t>
  </si>
  <si>
    <t>Количество проведенных мероприятий, ед.</t>
  </si>
  <si>
    <t xml:space="preserve"> 5.4</t>
  </si>
  <si>
    <t>Мероприятие 1. Финансовое обеспечение деятельности МКУ
П «ЦБУК» и выполнение других обязательств
органов местного самоуправления</t>
  </si>
  <si>
    <t xml:space="preserve"> 5.5</t>
  </si>
  <si>
    <t>Мероприятие 1. Финансовое обеспечение деятельности отдела
по культуре администрации муниципального
района и выполнение других обязательств
органов местного самоуправления</t>
  </si>
  <si>
    <t>ПРОГРАММА 6 Муниципальная  программа  Панинского муниципального района «Охрана окружающей среды»</t>
  </si>
  <si>
    <t>Мероприятие 2. Оформление документов для постановки на учет гидротехнических сооружений в качестве бесхозяйных</t>
  </si>
  <si>
    <t>Мероприятие 3. Разработка проектно-сметной документации и капитальный ремонт гидротехнических сооружений, находящихся в муниципальной собственности</t>
  </si>
  <si>
    <t xml:space="preserve">Мероприятие 1. Проведение акций, мероприятий, в том числе, в школах, в связи с ежегодным всемирным днем окружающей среды (5 июня). </t>
  </si>
  <si>
    <t xml:space="preserve"> 6.1</t>
  </si>
  <si>
    <t xml:space="preserve"> 6.2</t>
  </si>
  <si>
    <t>ПРОГРАММА 2 Муниципальная программа Панинского муниципального района
«Социальная поддержка граждан»</t>
  </si>
  <si>
    <t>2.1.</t>
  </si>
  <si>
    <t>Мероприятие 1. "Осуществление консультирования граждан по социальным вопросам и оказание помощи в составлении соответствующей документации"</t>
  </si>
  <si>
    <t>2.2.</t>
  </si>
  <si>
    <t>Мероприятие 1. "Обеспечение мер социальных гарантий муниципальных служащих в связи с выходом их на пенсию"</t>
  </si>
  <si>
    <t>Количество пожилых людей, получивших доплаты к пенсиям, человек</t>
  </si>
  <si>
    <t>Мероприятие 2. "Организация правовой и социальной работы по защите прав и интересов ветеранов и инвалидов войны и труда"</t>
  </si>
  <si>
    <t>Количество организаций, получивших безвозмездные перечисления, ед.</t>
  </si>
  <si>
    <t xml:space="preserve"> 2.3.</t>
  </si>
  <si>
    <t>Мероприятие 1. "Обеспечение мер по оказанию помощи населению в социальной поддержке"</t>
  </si>
  <si>
    <t>ПРОГРАММА 7 Муниципальная  программа  Панинского муниципального района «Развитие физической культуры и спорта »</t>
  </si>
  <si>
    <t>ПРОГРАММА 8 Муниципальная программа Панинского муниципального района  «Экономическое развитие и инновационная экономика»</t>
  </si>
  <si>
    <t>Мероприятие 1. Информационная и кон-сультационная поддержка субъектов малого и среднего предпринимательства</t>
  </si>
  <si>
    <t xml:space="preserve">Мероприятие 2. Предоставление грантов начинающим субъектам малого предпринимательства </t>
  </si>
  <si>
    <t>Мероприятие 4. Предоставление субсидий субъектам малого и среднего предпринимательства на компенсацию части затрат, связанных с  уплатой первого взноса (аванса) по договорам лизинга оборудования.</t>
  </si>
  <si>
    <t>Мероприятие 1. Повышение инвестиционной привлекательности Панинского муниципального района</t>
  </si>
  <si>
    <t>Мероприятие 2. Строительство здания детского сада в р.п.Панино</t>
  </si>
  <si>
    <t>Мероприятие 1. Организация проведения оплачиваемых общественных работ</t>
  </si>
  <si>
    <t>Количество поселений принявших участие в мероприятии, ед.</t>
  </si>
  <si>
    <t>Мероприятие 2. Снижение напряженности на рынке труда</t>
  </si>
  <si>
    <t>Мероприятие 1. Аттестация автоматизированного рабочего места и ежегодный контроль эффективности мер защиты объектов информатизации</t>
  </si>
  <si>
    <t>Проведение промежуточной аттестации компьютера для защиты информации, ед.</t>
  </si>
  <si>
    <t>Мероприятие 1. Финансовое обеспечение деятельности администрации Панинского муниципального района</t>
  </si>
  <si>
    <t>Мероприятие 1. Финансовое обеспечение деятельности контрольного органа Совета народных депутатов Панинского муниципального района</t>
  </si>
  <si>
    <t>Мероприятие 1. Финансовое обеспечение деятельности МКУ "ЦООДОМС"</t>
  </si>
  <si>
    <t>Мероприятие 1. Приобретение основных средств</t>
  </si>
  <si>
    <t>Мероприятие 2. Создание в администрации Панинского муниципального района парламентского центра</t>
  </si>
  <si>
    <t>Мероприятие 3. Проведение ремонтных работ</t>
  </si>
  <si>
    <t xml:space="preserve"> 8.1</t>
  </si>
  <si>
    <t xml:space="preserve"> 8.2</t>
  </si>
  <si>
    <t xml:space="preserve"> 8.3</t>
  </si>
  <si>
    <t xml:space="preserve"> 8.4 </t>
  </si>
  <si>
    <t xml:space="preserve"> 8.5</t>
  </si>
  <si>
    <t xml:space="preserve"> 8.6</t>
  </si>
  <si>
    <t xml:space="preserve"> 8.7</t>
  </si>
  <si>
    <t xml:space="preserve"> 8.8 </t>
  </si>
  <si>
    <t xml:space="preserve"> 9.6</t>
  </si>
  <si>
    <t>1. Основное мероприятие «Финансовое обеспечение оказания муниципальных услуг (выполнения работ) подведомственными учреждениями  органов местного самоуправления»:</t>
  </si>
  <si>
    <t>Уровень оказания муниципальными учреждениями Панинского района муниципальных  услуг (выполнения работ) от предусмотренного муниципальным заданием объема в рамках реализации муниципальной программы, %</t>
  </si>
  <si>
    <t>1.1. Мероприятие «Финансирование и развитие МКУ Панинский «ИКЦ АПК»</t>
  </si>
  <si>
    <t>Уровень оказания муниципальными учреждениями Панинского района муниципальных  услуг (выполнения работ) от предусмотренного муниципальным заданием объема в рамках реализации муниципальной программы,%</t>
  </si>
  <si>
    <t xml:space="preserve">2. Основное мероприятие «Создание условий и предпосылок для развития 
агропромышленного комплекса»
</t>
  </si>
  <si>
    <t>2.1. Мероприятие «Проведение конкурсов, выставок, семинаров и совещаний, дня работника сельского хозяйства и перерабатывающей промышленности, предварительное подведение итогов работы на уборке зерновых, сахарной свеклы»</t>
  </si>
  <si>
    <t>минимальное количество проведенных конкурсов, выставок, семинаров и прочих научно-практических мероприятий в год, ед.</t>
  </si>
  <si>
    <t>2.2. Мероприятие «Формирование системы единого информационно-управляющего пространства для принятия управленческих решений и обеспечения реализации мероприятий муниципальной программы»</t>
  </si>
  <si>
    <t>наличие в информационно-телекоммуникационной сети Интернет сайта МКУ Панинский «ИКЦ АПК»</t>
  </si>
  <si>
    <t xml:space="preserve">3. Основное мероприятие «Финансовое обеспечение выполнения других расходных обязательств Панинского района </t>
  </si>
  <si>
    <t>4. Основное мероприятие «Финансирование и оплата прочих платежей, связанных с ликвидацией отдела программ и развития сельских территорий, правопреемником которого является МКУ Панинский «ИКЦ АПК»»</t>
  </si>
  <si>
    <t xml:space="preserve"> 9.7</t>
  </si>
  <si>
    <t>1. Основное мероприятие «Улучшение жилищных условий граждан, в том числе молодых семей и молодых специалистов, проживающих и работающих в сельской местности»</t>
  </si>
  <si>
    <t>9.9</t>
  </si>
  <si>
    <t>Основное мероприятие "Обеспечение проведения эпизоотических мероприятий"</t>
  </si>
  <si>
    <t>9.10</t>
  </si>
  <si>
    <t>Основное мероприятие "Обеспечение проведения сельскохозяйственной переписи в 2016 году"</t>
  </si>
  <si>
    <t>ПРОГРАММА 10 Муниципальная программа Панинского муниципального района «Управление муниципальными финансами, создание условий для эффективного и ответственного управления муниципальными финансами, повышение устойчивости бюджетов муниципальных образований Панинского муниципального района»</t>
  </si>
  <si>
    <t>2014-2019</t>
  </si>
  <si>
    <t xml:space="preserve"> 10.1</t>
  </si>
  <si>
    <t>Подпрограмма 1. Управление муниципальными финансами</t>
  </si>
  <si>
    <t>Основное мероприятие 1. Нормативное правовое регулирование бюджетного процесса и других правоотношений</t>
  </si>
  <si>
    <t>Своевременное внесение изменений в Решение Совета народных депутатов о бюджетном процессе в Панинском муниципальном районе в соответствии с требованиями действующего федерального бюджетного законодательства, Воронежской области и Панинского муниципального района</t>
  </si>
  <si>
    <t>Основное мероприятие 2. Составление проекта муниципального бюджета на очередной финансовый год и плановый период</t>
  </si>
  <si>
    <t>Соблюдение порядка и сроков разработки проекта муниципального бюджета, установленных правовым актом администрации Панинского муниципального района</t>
  </si>
  <si>
    <t>Основное мероприятие 3. Организация исполнения муниципального бюджета и формирование бюджетной отчетности</t>
  </si>
  <si>
    <t>Составление и утверждение сводной бюджетной росписи муниципального бюджета в сроки, установленные бюджетным законодательством Российской Федерации ,Воронежской области и Панинского муниципального района</t>
  </si>
  <si>
    <t>Основное мероприятие 4. Управление резервным фондом администрации Панинского муниципального района и иными средствами  на исполнение расходных обязательств Панинского муниципального района</t>
  </si>
  <si>
    <t>Удельный вес резервного фонда администрации Панинского муниципального района в общем объеме расходов  бюджета Панинского муниципального района, 0,1 %</t>
  </si>
  <si>
    <t>Основное мероприятие 5. Управление муниципальным долгом Панинского муниципального района</t>
  </si>
  <si>
    <t>Доля расходов на обслуживание муниципального долга в общем объеме расходов бюджета района (за исключением расходов, которые осуществляются за счет субвенций из областного бюджета), план 0,12% факт  0,12%.</t>
  </si>
  <si>
    <t>Основное мероприятие 6. Обеспечение доступности информации о бюджетном процессе в Панинском муниципальном районе</t>
  </si>
  <si>
    <t>Проведение публичных слушаний по проекту  бюджета  Панинского муниципального района на очередной финансовый год и плановый период и по годовому отчету об исполнении муниципального бюджета</t>
  </si>
  <si>
    <t>10.2.</t>
  </si>
  <si>
    <t xml:space="preserve">Подпрограмма 2. Создание условий для эффективного и ответственного управления муниципальными финансами, повышение устойчивости бюджетов муниципальных образований Панинского муниципального района </t>
  </si>
  <si>
    <t>Основное мероприятие 1. Совершенствование системы распределения межбюджетных трансфертов муниципальным образованиям Панинского муниципального района</t>
  </si>
  <si>
    <t>Основное мероприятие 2. Выравнивание бюджетной обеспеченности муниципальных образований</t>
  </si>
  <si>
    <t>Соотношение фактического финансирования расходов муниципального бюджета, направленных на выравнивание бюджетной обеспеченности муниципальных образований к их плановому назначению, предусмотренному решением Совета народных депутатов  о муниципальном бюджете на соответствующий период и (или) сводной бюджетной росписью района, %</t>
  </si>
  <si>
    <t>Основное мероприятие 3. Поддержка мер по обеспечению сбалансированности местных бюджетов</t>
  </si>
  <si>
    <t>Соотношение фактического финансирования расходов в форме дотаций бюджетам городских и сельских поселений на поддержку мер по обеспечению сбалансированности местных бюджетов к их объему, предусмотренному Решением Совета народных депутатов о  бюджете Панинского муниципального района на соответствующий период и (или) сводной бюджетной росписью и распределенному городским и сельским поселениям в соответствии с постановлениями и распоряжениями администрации Панинского муниципального района, %</t>
  </si>
  <si>
    <t>Основное мероприятие 4. Софинансирование приоритетных социально значимых расходов местных бюджетов</t>
  </si>
  <si>
    <t>Основное мероприятие 5. Содействие повышению качества управления муниципальными финансами</t>
  </si>
  <si>
    <t>10.3.</t>
  </si>
  <si>
    <t>Основное мероприятие 1. Финансовое обеспечение деятельности исполнительных органов муниципальной власти, иных главных распорядителей средств муниципального бюджета – исполнителей</t>
  </si>
  <si>
    <t>Уровень исполнения плановых назначений по расходам на реализацию подпрограммы, %.</t>
  </si>
  <si>
    <t>Основное мероприятие 2. 2. Финансовое обеспечение выполнения других расходных обязательств Панинского муниципального района исполнительными органами муниципальной  власти, иными главными распорядителями средств муниципального бюджета – исполнителями</t>
  </si>
  <si>
    <t>Основное мероприятие 3. Финансовое обеспечение деятельности подведомственных учреждений</t>
  </si>
  <si>
    <t xml:space="preserve">ПРОГРАММА 11 Муниципальная программа Панинского муниципального района «Содействие развитию муниципальных образований и местного самоуправления» </t>
  </si>
  <si>
    <t>11.1.</t>
  </si>
  <si>
    <t>Основное мероприятие 1 "Поддержка территориального общественного самоуправления"</t>
  </si>
  <si>
    <t xml:space="preserve">1.1.Содействие социально-экономическому развитию муниципальных образований Воронежской области. 1.2. Ежегодные членские взносыв ассоциацию "Советов муниципальных образований"2.   Благоустройство территорий  воинских захоронений и братских могил, расположенных на территории Панинского  района;                                     </t>
  </si>
  <si>
    <t>Мероприятие 1 Строительство здания детского сада</t>
  </si>
  <si>
    <t>Мероприятие 3       Материально-техническое оснащение зданий ДО</t>
  </si>
  <si>
    <t>Мероприятие 4       Повышение квалификации работников ДО</t>
  </si>
  <si>
    <t>Мероприятие 5     Финансовое обеспечение деятельности ДО</t>
  </si>
  <si>
    <t>Мероприятие  2       Аттестация педагогических работников</t>
  </si>
  <si>
    <t>Мероприятие     3     Повышение качества через независимые формы оценивания</t>
  </si>
  <si>
    <t>Мероприятие  5      Укрепление МТБ ОУ</t>
  </si>
  <si>
    <t>Мероприятие  6      Обеспечение противопожарной безопасности</t>
  </si>
  <si>
    <t>Мероприятие  7                Охрана жизни и здоровья детей</t>
  </si>
  <si>
    <t>Мероприятие   8       Школьный автобус</t>
  </si>
  <si>
    <t>Мероприятие  9        Финансовое обеспечение ОУ</t>
  </si>
  <si>
    <t>Мероприятие 1       Финансовое обеспечение учреждений дополнительного образования</t>
  </si>
  <si>
    <t>Мероприятие 1        Сохранение и укрепление МТБ</t>
  </si>
  <si>
    <t>Мероприятие  2      Организация и финансирование воспитательной работы</t>
  </si>
  <si>
    <t>Мероприятие   1      Вовлечение молодежи в социальную практику</t>
  </si>
  <si>
    <t>Мероприятие 2            Гражданское образование и патриотическое воспитание</t>
  </si>
  <si>
    <t>Мероприятие 1. «Субвенция бюджету муниципального образования на обеспечение выплат единовременного пособия при всех формах устройства детей, лишенных родительского попечения, в семью»</t>
  </si>
  <si>
    <t>Мероприятие 2. «Субвенция бюджету муниципального образования на обеспечение выплат приемной семье на содержание подопечных детей»</t>
  </si>
  <si>
    <t>Мероприятие 3. «Субвенция бюджету муниципального образования на обеспечение выплат семьям опекунов на содержание подопечных детей»</t>
  </si>
  <si>
    <t>Мероприятие 4. «Субвенция бюджету муниципального образования на обеспечение выплаты вознаграждения, причитающегося приемному родителю»</t>
  </si>
  <si>
    <t>Мероприятие 5. «Субвенция бюджету на выплату единовременного пособия при передаче ребенка на воспитание в семью»</t>
  </si>
  <si>
    <t>Мероприятие 6. «Субвенция бюджету на выплату единовременного пособия при устройстве в семью ребенка-инвалида или ребенка, достигшего возраста 10 лет, а также при одновременной передаче на воспитание в семью ребенка вместе с его братьями (сестрами)»</t>
  </si>
  <si>
    <t>Мероприятие 7. «Субвенция на выполнение переданных полномочий по организации и осуществлению деятельности по опеке и попечительству»</t>
  </si>
  <si>
    <t xml:space="preserve">Мероприятие 2    Капитальный и текущий ремонт   </t>
  </si>
  <si>
    <t>Мероприятие 1.          Развитие систем поддержки талантливых детей и творческих педагогов</t>
  </si>
  <si>
    <t>Обеспечение условий, направленных на формирование здорового образа жизни</t>
  </si>
  <si>
    <t>Количество поселений, получивших субсидию на софинансирование расходных обязательств, ед.</t>
  </si>
  <si>
    <t>Численность отловленных безнадзорных животных.</t>
  </si>
  <si>
    <t xml:space="preserve"> 3.1.</t>
  </si>
  <si>
    <t xml:space="preserve"> 3.2</t>
  </si>
  <si>
    <t xml:space="preserve"> 3.3</t>
  </si>
  <si>
    <t xml:space="preserve"> 3.4</t>
  </si>
  <si>
    <t xml:space="preserve"> 3.5</t>
  </si>
  <si>
    <t>Подпрограмма 1                    Строительство,ремонт, и реконструкция спортивных сооружений</t>
  </si>
  <si>
    <t>Подпрограмма 2                    Развитие детско-юношеского спорта и массовой физической культуры</t>
  </si>
  <si>
    <t>11.2</t>
  </si>
  <si>
    <t>10.4</t>
  </si>
  <si>
    <t>7.1</t>
  </si>
  <si>
    <t>7.2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</si>
  <si>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</si>
  <si>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</si>
  <si>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</si>
  <si>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</si>
  <si>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</si>
  <si>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</si>
  <si>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</si>
  <si>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</si>
  <si>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</si>
  <si>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</si>
  <si>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</si>
  <si>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Реестр муниципальных программ Панинского городского поселения</t>
  </si>
  <si>
    <t>МП "Социальная поддержка граждан"</t>
  </si>
  <si>
    <t>Администрация Панинского городского поселения</t>
  </si>
  <si>
    <t>МП "Обеспечение доступным и комфортным жильем и коммунальными услугами населения"</t>
  </si>
  <si>
    <t>МП "Защита населения и территории от чрезвычайных ситуаций, обеспечение пожарной безопасности и безопасности людей на водных объектах"</t>
  </si>
  <si>
    <t>МП "Развитие культуры и туризма"</t>
  </si>
  <si>
    <t>МП "Развитие физической культуры и спорта"</t>
  </si>
  <si>
    <t>МП "Экономическое развитие и инновационная экономика"</t>
  </si>
  <si>
    <t>МП "Развитие транспортной системы"</t>
  </si>
  <si>
    <t>МП "Управление муниципальными финансами"</t>
  </si>
  <si>
    <t>Реестр муниципальных программ Перелешинского городского поселения</t>
  </si>
  <si>
    <t>Администрация Перелешинского городского поселения</t>
  </si>
  <si>
    <t>МП "Экономическое развитие и инновационная экономичка"</t>
  </si>
  <si>
    <t>Реестр муниципальных программ Дмитриевского сельского поселения</t>
  </si>
  <si>
    <t>Администрация Дмитриевского сельского поселения</t>
  </si>
  <si>
    <t>Реестр муниципальных программ Ивановского сельского поселения</t>
  </si>
  <si>
    <t>Администрация Ивановского сельского поселения</t>
  </si>
  <si>
    <t>МП "Развитие физической культуры и массового спорта"</t>
  </si>
  <si>
    <t>Реестр муниципальных программ Краснолиманского сельского поселения</t>
  </si>
  <si>
    <t>Администрация Краснолиманского сельского поселения</t>
  </si>
  <si>
    <t>МП " Управление муниципальными финансами"</t>
  </si>
  <si>
    <t>Реестр муниципальных программ Красненского сельского поселения</t>
  </si>
  <si>
    <t>Администрация Красненского сельского поселения</t>
  </si>
  <si>
    <t>МП "Защита населения и территории от чрезвычайных ситуаций, обеспечение пожарной безопасности и безопасности людей на водных ресурсах"</t>
  </si>
  <si>
    <t>Реестр муниципальных программ Криушанского сельского поселения</t>
  </si>
  <si>
    <t>МП "Обеспечение доступным и комфортным жильем"</t>
  </si>
  <si>
    <t>Администрация Криушанского сельского поселения</t>
  </si>
  <si>
    <t>МП "Защита населения от чрезвычайных ситуаций, обеспечение пожарной безопасности и безопасности людей на водныхобъектах"</t>
  </si>
  <si>
    <t>Реестр муниципальных программ Михайловского сельского поселения</t>
  </si>
  <si>
    <t>Администрация Михайловского сельского поселения</t>
  </si>
  <si>
    <t>МП "Защита населения и территории от чрезвычайных ситуаций, обеспечение пожарной безопасности людей на водных объектах"</t>
  </si>
  <si>
    <t>Реестр муниципальных программ Прогрессовского сельского поселения</t>
  </si>
  <si>
    <t>Администрация Прогрессовского сельского поселения</t>
  </si>
  <si>
    <t>Реестр муниципальных программ Росташевского сельского поселения</t>
  </si>
  <si>
    <t>Администрация Росташевского сельского поселения</t>
  </si>
  <si>
    <t>Реестр муниципальных программ Октябрьского сельского поселения</t>
  </si>
  <si>
    <t>Администрация Октябрьского сельского поселения</t>
  </si>
  <si>
    <t>МП "Защита населения и территории от чрезвычайных ситуаций, обеспечение пожарной безопасности и людей на водных объектах"</t>
  </si>
  <si>
    <t>Реестр муниципальных программ Чернавского сельского поселения</t>
  </si>
  <si>
    <t>Администрация Чернавского сельского поселения</t>
  </si>
  <si>
    <t>МП "Защита населения и территории от чрезвычайных ситуаций и пожаров"</t>
  </si>
  <si>
    <t>Щербакова Г.В.  (47344)4-76-91</t>
  </si>
  <si>
    <t>Программа реализуется эффективно.</t>
  </si>
  <si>
    <t>11.Муниципальная программа Панинского муниципального района «Содействие развитию муниципальных образований и местного самоуправления» утвержденная постановлением администрации Панинского муниципального района от
12.03.2014г.  № 126..</t>
  </si>
  <si>
    <t>Количество педагогических работников дополнительного образования, прошедших курсы повышения квалификации</t>
  </si>
  <si>
    <t>Количество работников, прошедших курсы повышения квалификации</t>
  </si>
  <si>
    <t>Количество получателей услуг в сфере учета и отчетности в сфере учреждений культуры</t>
  </si>
  <si>
    <t>Уровень выплат по начислению з/платы, налогов, коммунальных услуг, медицинских услуг,  услуг связи,  транспортных услуг</t>
  </si>
  <si>
    <t>Уровень начисления з/платы, налогов  и обслуживание программ СНД</t>
  </si>
  <si>
    <t>Уровень начисления з/платы, налогов  и обслуживание программ ЦООДОМС</t>
  </si>
  <si>
    <t xml:space="preserve">Приобретение транспортных средств, приобретение орг.техники, приобретение бытового оборудования </t>
  </si>
  <si>
    <t>Уплата членских взносов в ассоциацию МР,%</t>
  </si>
  <si>
    <t>Соотношение фактического финансирования расходов к плановому, %</t>
  </si>
  <si>
    <t>Уровень оснащенности дошкольных учреждений в соответствии с современными требованиями</t>
  </si>
  <si>
    <t>уровень оснащенности общеобразовательных учреждений в соответствии с современными требованиями</t>
  </si>
  <si>
    <t>уровень обеспеченности горячим питанием учащихся в общей их численности</t>
  </si>
  <si>
    <t>уровень охвата подвозимых учащихся в общей их численности</t>
  </si>
  <si>
    <t>количество учреждений, финансируемых за счет предоставления субсидии бюджетным учреждениям в общей численности бюджетных учреждений</t>
  </si>
  <si>
    <t>количество детей, охваченных организованным отдыхом в общей численности детей школьного возраста до 15 лет</t>
  </si>
  <si>
    <t>уровень обеспеченности поддержки молодежи</t>
  </si>
  <si>
    <t>уровень обеспеченности эффективной деятельности МКУ Панинская "ЦБУО" с целью выполнения поставленных целей и задач</t>
  </si>
  <si>
    <t>уровень обеспеченности эффективной деятельности отдела по образованию с целью выполнения поставленных целей и задач</t>
  </si>
  <si>
    <t>создание необходимых условий для семейного жизнеустройства детей-сирот и детей, оставшихся без попечения родителей</t>
  </si>
  <si>
    <t>уровень обеспеченности кадрами и условий работы органов опеки для осуществления деятельности по  созданию необходимых условий для семейного жизнеустройства детей-сирот и детей, оставшихся без попечения родителей</t>
  </si>
  <si>
    <t>уровень обеспеченности учащихся  в соответствии современными требованиями</t>
  </si>
  <si>
    <t>создание нгеобходимых условий для комфортного прибывания детей дошкольного возраста в учреждениях ДОО</t>
  </si>
  <si>
    <t>И.о. заместителя главы администрации</t>
  </si>
  <si>
    <t>О.В. Сафонова</t>
  </si>
  <si>
    <t>Мероприятие 1. Строительство межмуниципального экологического отходоперерабатывающего комплекса  на территории Панинского муниципального района</t>
  </si>
  <si>
    <t>Мероприятие 2. Очистка от мусора береговой полосы водных объектов рыбохозяйственного значения в местх наиболее часто посещаемых отдыхающими.</t>
  </si>
  <si>
    <r>
      <rPr>
        <b/>
        <sz val="10"/>
        <rFont val="Times New Roman"/>
        <family val="1"/>
      </rPr>
      <t>Подпрограмма</t>
    </r>
    <r>
      <rPr>
        <sz val="10"/>
        <rFont val="Times New Roman"/>
        <family val="1"/>
      </rPr>
      <t xml:space="preserve"> 1 "Регулирование качества окружающей среды"</t>
    </r>
  </si>
  <si>
    <r>
      <rPr>
        <b/>
        <sz val="10"/>
        <rFont val="Times New Roman"/>
        <family val="1"/>
      </rPr>
      <t xml:space="preserve">Подпрограмма </t>
    </r>
    <r>
      <rPr>
        <sz val="10"/>
        <rFont val="Times New Roman"/>
        <family val="1"/>
      </rPr>
      <t>2. "Биологическое разнообразие"</t>
    </r>
  </si>
  <si>
    <t>ПРОГРАММА 3 Муниципальная  программа Панинского муниципального района «Обеспечение доступным и комфортным жильем и коммунальными услугами населения Панинского района»</t>
  </si>
  <si>
    <t>Количество граждан, получивших социальную поддержку (материальную помощь), человек</t>
  </si>
  <si>
    <t>Мероприятие 3.Субсидирование части затрат субъектов малого и среднего предпринимательства, связанных с приобретением оборудования в целях создания и развития модернизации производства товаров</t>
  </si>
  <si>
    <t>Мероприятие 2. Мобилизационная подготовка, проведение занятий, тренировка и обучение персонала</t>
  </si>
  <si>
    <t xml:space="preserve">Программа реализуется эффективно. </t>
  </si>
  <si>
    <t>Изготовление наглядной агитации (стенда)</t>
  </si>
  <si>
    <t>Формирование  дежурных единой дежурно-диспетчерской службы администрации для  взаимодействия  служб по предупреждению и ликвидации ЧС (чел.)</t>
  </si>
  <si>
    <t>Мероприятие № 2 Реконструкция водопроводных сетей и сооружений в с Красный Лиман-2 Панинского района Воронежской области</t>
  </si>
  <si>
    <t>Мероприятие 3 Разработка проектно-сметной документации "Реконструкция с расширением водопроводных сетей и сооружений р.п. Панино Панинского муниципального района Воронежской области.</t>
  </si>
  <si>
    <t>Мероприятие 1. Капитальный ремонт, ремонт автомобильных  дорог общего пользования местного значения на территории Панинского муниципального района.</t>
  </si>
  <si>
    <t>Мероприятие 2. Строительство автомобильной дороги "Панино-Борщево" п. Отрада км 3+755 - автомобильная дорога "Курск-Борисоглебск" -Панино-Эртиль в Панинском муниципальном районе Воронежской области.</t>
  </si>
  <si>
    <t>Подпрограмма 6. Муниципальный дорожный фонд Панинского муниципального района.</t>
  </si>
  <si>
    <t>Мероприятие 1. Проектирование, строительство, реконструкция, капитальный ремонт и содержание автомобильных дорог общего пользования местного значения.</t>
  </si>
  <si>
    <t>Мероприяте 2. Передача  отдельных полномочий Панинского муниципального района Воронежсмкой области по дорожной деятельности в отношении автомобильных дорог местного значения в границах населенных  пунктов.</t>
  </si>
  <si>
    <t>Мероприятие 3. Повышение безопасности дорожного движения в Панинском муниципальном районе</t>
  </si>
  <si>
    <t xml:space="preserve">                                             ПРОГРАММА 9 Муниципальная программа Панинского муниципального района «Развитие сельского хозяйства, производства пищевых продуктов и инфраструктуры агропродовольственного рынка»</t>
  </si>
  <si>
    <t>Мероприятие 1. «Расходы на обеспечение сохранности и ремонт военно-мемориальных объектов на территории Панинского муниципального района»</t>
  </si>
  <si>
    <r>
      <rPr>
        <b/>
        <sz val="10"/>
        <rFont val="Times New Roman"/>
        <family val="1"/>
      </rPr>
      <t xml:space="preserve">Подпрограмма 1 </t>
    </r>
    <r>
      <rPr>
        <sz val="10"/>
        <rFont val="Times New Roman"/>
        <family val="1"/>
      </rPr>
      <t>«Реализация муниципальной  политики в сфере социально-экономического развития муниципальных образований»</t>
    </r>
  </si>
  <si>
    <t xml:space="preserve"> Мероприятие 2 "Ежегодные членские взносы в ассоциацию "Советов муниципальных образований"</t>
  </si>
  <si>
    <t>Мероприятие 3. Выдача разрешений на строительство объекта, ввод объекта в эксплуатацию, выдача разрешений о согласовании архитектурно-градостроительного облика объекта капитального строительства</t>
  </si>
  <si>
    <t>Мероприятие 4. Осуществление муниципального жилищного контроля</t>
  </si>
  <si>
    <t>Мероприятие 5.Передача осуществления части полномочий поселений по выполнению организационно-технических мероприятий, связанных с размещением муниципального заказа</t>
  </si>
  <si>
    <r>
      <rPr>
        <b/>
        <sz val="10"/>
        <rFont val="Times New Roman"/>
        <family val="1"/>
      </rPr>
      <t>Подпрограмма 2</t>
    </r>
    <r>
      <rPr>
        <sz val="10"/>
        <rFont val="Times New Roman"/>
        <family val="1"/>
      </rPr>
      <t xml:space="preserve"> "Поддержка территориального общественного самоуправления"</t>
    </r>
  </si>
  <si>
    <t>По мероприятию "Членские взносы в ассоциацию "Совет муниципальных образований" перечислено 25 тыс.руб. , заключено 12 соглашений о передаче осуществления части полномочий   поселений по выполнению организационно-технических мероприятий, связанных с размещением муниципального заказа в соответствии с Федеральным законом от 5 апреля 2013 г. № 44-ФЗ</t>
  </si>
  <si>
    <t>1) Постановление администрации Панинского муниципального района 13.11.2014г   №  568 "О внесении изменений в муниципальную программу Панинского муниципального района «Содействие развитию муниципальных образований и местного самоуправления», утвержденную постановлением администрации Панинского муниципального района от 12.03.2014г. № 126, внесение изменений от 05.04.2016г. №83, внесение изменений постановлением  от 26.12.2017 № 482.</t>
  </si>
  <si>
    <t xml:space="preserve">1)Постановление администрации Панинского муниципального района от 29.01.2016г. №18 «О внесении изменений в муниципальную программу Панинского муниципального района «Обеспечение доступным и комфортным жильем и коммунальными услугами населения Панинского муниципального района», утвержденную постановлением администрации Панинского муниципального района от 16.01.2014 №16»; (в ред. от 29.12.2015 №551)                                                                                                                              2)Постановление администрации Панинского муниципального района от 06.07.2016г.№204 «О внесении изменений в муниципальную программу Панинского муниципального района «Обеспечение доступным и комфортным жильем и коммунальными услугами населения Панинского муниципального района», утвержденную постановлением администрации Панинского муниципального района от 22.09.2014 №468»; (в ред. от 29.01.2015г. №18).                                                                                                                                                   3)Постановление администрации Панинского муниципального района от 21.10.2016г.№334 «О внесении изменений в муниципальную программу Панинского муниципального района «Обеспечение доступным и комфортным жильем и коммунальными услугами населения Панинского муниципального района», утвержденную постановлением администрации Панинского муниципального района от 22.09.2014 №468»; (в ред. от 06.07.2016г. №204)                                                                                                                                                   4)Постановление администрации Панинского муниципального района от 14.11.2016г.№354 «О внесении изменений в муниципальную программу Панинского муниципального района «Обеспечение доступным и комфортным жильем и коммунальными услугами населения Панинского муниципального района», утвержденную постановлением администрации Панинского муниципального района от 22.09.2014 №468»; (в ред. от 21.10.2015г. №344)                                                                                                                                                       5)Постановление администрации Панинского муниципального района от 30.12.2016г.№413 «О внесении изменений в муниципальную программу Панинского муниципального района «Обеспечение доступным и комфортным жильем и коммунальными услугами населения Панинского муниципального района», утвержденную постановлением администрации Панинского муниципального района от 22.09.2014 №468»; (в ред. от 14.11.2016г. №354)                                                                                                                                                       6)Постановление администрации Панинского муниципального района от 30.01.2017г.№24 «О внесении изменений в муниципальную программу Панинского муниципального района «Обеспечение доступным и комфортным жильем и коммунальными услугами населения Панинского муниципального района», утвержденную постановлением администрации Панинского муниципального района от 22.09.2014 №468»; (в ред. от 30.12.2016. №413), Постановление администрации Панинского муниципального района от 29.12.2017 №492                                                                                                                   </t>
  </si>
  <si>
    <t>Соотношение средней зараплаты пед. работников к средней з/плате по региону в % отношении по дорожной карте</t>
  </si>
  <si>
    <t>Соотношение средней зараплаты работников учреждений культуры к средней заработной плате по региону в % отношении  по дорожной картек средней з/плате по региону в % отношении по дорожной карте</t>
  </si>
  <si>
    <t>Мероприятие 5: Развитие музейного дела</t>
  </si>
  <si>
    <t>Выручка от продажи билетов кинофильмов, тыс.руб</t>
  </si>
  <si>
    <t>Уровень начисления з/платы, налогов  и обслуживание программ отдела культуры</t>
  </si>
  <si>
    <t>Повышение уровня удовлетворенности населения в культурно творческом потенциале :-увеличение численности участников культурно-досуговых мероприятий с 6,6% 2016г.к 7,2% 2017г.;увеличение доли детей привлекаемых к участию в творческих мероприятиях,замены морально устаревшего оборудования,муз.инструментов.</t>
  </si>
  <si>
    <t xml:space="preserve">Постановление администрации Панинского муниципального района от 16.01.2014г. №22      (в ред. от 20.12.2017г.  №459)     </t>
  </si>
  <si>
    <t>Мероприятие  4 Информация школ</t>
  </si>
  <si>
    <t>Мероприятие № 10  Финансирование групп детских садов при ОУ</t>
  </si>
  <si>
    <t>Мероприятие 13 Финансовое обеспечение деятельности детских садов при образовательных учреждениях и денежное обеспечение их работников</t>
  </si>
  <si>
    <t>Мероприятие 12   Предоставление субсидиибюджетному общеобразовательному учреждению (МБЩУ Панинская СОШ)</t>
  </si>
  <si>
    <t>Мероприятие 6   Предоставление субсидий бюджетным учреждениям</t>
  </si>
  <si>
    <t>Мерприятие 7 Финансовое обеспечение групп дошкольного образования, организованных при МКУ ДО Панинский "ЦДТ"</t>
  </si>
  <si>
    <t>Мероприятие 5 Организация и финансирование воспитательной работы, содержательного досуга и отдыха детей  в период  оздоровительной компании</t>
  </si>
  <si>
    <t>Мероприятие  4     Гражданское образование и патриотическое воспитание молодежи, содействие формированию правовых. Культурных и нравственных ценностей среди молодежи</t>
  </si>
  <si>
    <t>Мероприятие  5     Трудоустройство несовершеннолетних граждан</t>
  </si>
  <si>
    <r>
      <rPr>
        <b/>
        <u val="single"/>
        <sz val="10"/>
        <color indexed="8"/>
        <rFont val="Times New Roman"/>
        <family val="1"/>
      </rPr>
      <t>Подпрограмма 11</t>
    </r>
    <r>
      <rPr>
        <b/>
        <sz val="10"/>
        <color indexed="8"/>
        <rFont val="Times New Roman"/>
        <family val="1"/>
      </rPr>
      <t xml:space="preserve">  </t>
    </r>
    <r>
      <rPr>
        <sz val="10"/>
        <color indexed="8"/>
        <rFont val="Times New Roman"/>
        <family val="1"/>
      </rPr>
      <t>Укрепление гражданского единства и гармонизация межнациональных отношений</t>
    </r>
  </si>
  <si>
    <r>
      <rPr>
        <b/>
        <u val="single"/>
        <sz val="10"/>
        <color indexed="8"/>
        <rFont val="Times New Roman"/>
        <family val="1"/>
      </rPr>
      <t>Подпрограмма 1</t>
    </r>
    <r>
      <rPr>
        <sz val="10"/>
        <color indexed="8"/>
        <rFont val="Times New Roman"/>
        <family val="1"/>
      </rPr>
      <t>.       Повышение доступности и качества дошкольного образования</t>
    </r>
  </si>
  <si>
    <r>
      <rPr>
        <b/>
        <u val="single"/>
        <sz val="10"/>
        <color indexed="8"/>
        <rFont val="Times New Roman"/>
        <family val="1"/>
      </rPr>
      <t>Подпрограмма 2</t>
    </r>
    <r>
      <rPr>
        <sz val="10"/>
        <color indexed="8"/>
        <rFont val="Times New Roman"/>
        <family val="1"/>
      </rPr>
      <t>.     Повышение доступности и качества   общего образования</t>
    </r>
  </si>
  <si>
    <r>
      <rPr>
        <b/>
        <u val="single"/>
        <sz val="10"/>
        <color indexed="8"/>
        <rFont val="Times New Roman"/>
        <family val="1"/>
      </rPr>
      <t xml:space="preserve">Подпрограмма 3   </t>
    </r>
    <r>
      <rPr>
        <u val="single"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     Развитие дополнительного образования и воспитания  детей</t>
    </r>
  </si>
  <si>
    <r>
      <rPr>
        <b/>
        <u val="single"/>
        <sz val="10"/>
        <color indexed="8"/>
        <rFont val="Times New Roman"/>
        <family val="1"/>
      </rPr>
      <t xml:space="preserve">Подпрограмма 4 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      Создание условий для организации отдыха и оздоровления детей и молодежи</t>
    </r>
  </si>
  <si>
    <r>
      <rPr>
        <b/>
        <u val="single"/>
        <sz val="10"/>
        <color indexed="8"/>
        <rFont val="Times New Roman"/>
        <family val="1"/>
      </rPr>
      <t>Подпрограмма 5</t>
    </r>
    <r>
      <rPr>
        <b/>
        <sz val="10"/>
        <color indexed="8"/>
        <rFont val="Times New Roman"/>
        <family val="1"/>
      </rPr>
      <t xml:space="preserve">     </t>
    </r>
    <r>
      <rPr>
        <sz val="10"/>
        <color indexed="8"/>
        <rFont val="Times New Roman"/>
        <family val="1"/>
      </rPr>
      <t xml:space="preserve">   Молодежь</t>
    </r>
  </si>
  <si>
    <r>
      <rPr>
        <b/>
        <u val="single"/>
        <sz val="10"/>
        <color indexed="8"/>
        <rFont val="Times New Roman"/>
        <family val="1"/>
      </rPr>
      <t>Подпрограмма   6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  Допризывная полготовка молодежи к службе в Вооруженных Силах Российской Федерации</t>
    </r>
  </si>
  <si>
    <r>
      <rPr>
        <b/>
        <u val="single"/>
        <sz val="10"/>
        <color indexed="8"/>
        <rFont val="Times New Roman"/>
        <family val="1"/>
      </rPr>
      <t>Подпрограмма 7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    Обеспечение деятельности МКУ Панинская "ЦБУО" и РМК</t>
    </r>
  </si>
  <si>
    <r>
      <rPr>
        <b/>
        <u val="single"/>
        <sz val="10"/>
        <color indexed="8"/>
        <rFont val="Times New Roman"/>
        <family val="1"/>
      </rPr>
      <t>Подпрограмма 8</t>
    </r>
    <r>
      <rPr>
        <b/>
        <sz val="10"/>
        <color indexed="8"/>
        <rFont val="Times New Roman"/>
        <family val="1"/>
      </rPr>
      <t xml:space="preserve">  </t>
    </r>
    <r>
      <rPr>
        <sz val="10"/>
        <color indexed="8"/>
        <rFont val="Times New Roman"/>
        <family val="1"/>
      </rPr>
      <t xml:space="preserve">   Обеспечение деятельности отдела по образованию, опеке, попечительству, спорту и работе с молодежью  </t>
    </r>
  </si>
  <si>
    <r>
      <rPr>
        <b/>
        <u val="single"/>
        <sz val="10"/>
        <color indexed="8"/>
        <rFont val="Times New Roman"/>
        <family val="1"/>
      </rPr>
      <t>Подпрограмма 9</t>
    </r>
    <r>
      <rPr>
        <b/>
        <sz val="10"/>
        <color indexed="8"/>
        <rFont val="Times New Roman"/>
        <family val="1"/>
      </rPr>
      <t xml:space="preserve">       </t>
    </r>
    <r>
      <rPr>
        <sz val="10"/>
        <color indexed="8"/>
        <rFont val="Times New Roman"/>
        <family val="1"/>
      </rPr>
      <t xml:space="preserve">        Дети-сироты и дети, нуждающиеся в особой заботе государства</t>
    </r>
  </si>
  <si>
    <t>_________________________________</t>
  </si>
  <si>
    <t xml:space="preserve">И. о. заместителя главы администрации Панинского муниципального района- начальник отдела по управлению муниципальным имуществом и экономическому развитию  администрации Панинского муниципального района </t>
  </si>
  <si>
    <t>Г.В. Щербакова</t>
  </si>
  <si>
    <t>Исполнитель                           (47344)4-76-91</t>
  </si>
  <si>
    <t xml:space="preserve">1)Постановление администрации Панинского муниципального района 25.04.2016г № 107 "О внесении изменений в муниципальную программу Панинского муниципального района «Развитие сельского хозяйства, производства пищевых продуктов и инфраструктуры агропродовольственного рынка», утвержденную постановлением администрации Панинского муниципального района от 16.01.2014 года №22. (в редакции от 11.12.2015г   №503).2) Постановление администрации Панинского муниципального района 23.05.2016г   №141 "О внесении изменений в муниципальную программу Панинского муниципального района «Развитие сельского хозяйства, производства пищевых продуктов и инфраструктуры агропродовольственного рынка», утвержденную постановлением администрации Панинского муниципального района от 16.01.2014 года №22 (в редакции от 25.04.2016г   №107). 3) Постановление администрации Панинского муниципального района 24.10.2016г   № 337 "О внесении изменений в муниципальную программу Панинского муниципального района «Развитие сельского хозяйства, производства пищевых продуктов и инфраструктуры агропродовольственного рынка»,утвержденную постановлением администрации Панинского муниципального района от 16.01.2014года № 22 (в редакции от 23.05.2016г. №141). 4)  Постановление администрации Панинского муниципального района 15.11.2016г № 357 "О внесении изменений в муниципальную программу Панинского муниципального района «Развитие сельского хозяйства, производства пищевых продуктов и инфраструктуры агропродовольственного рынка»,утвержденную постановлением администрации Панинского муниципального района от 16.01.2014года № 22 (в редакции от 24.10.2016г.№337).                                                                                                                                 5)Постановление администрации Панинского муниципального района от 16.01.2014г. №22  (в ред. от 20.12.2017г.  №459)     </t>
  </si>
  <si>
    <t>Создание необходимых условий для работы групп детских садов при ОУ</t>
  </si>
  <si>
    <t>создание необходимых условий для работы  общеобразовательного учреждению (МБОУ Панинская СОШ)</t>
  </si>
  <si>
    <t>уровень   финансового обеспечение деятельности детских садов при образовательных учреждениях</t>
  </si>
  <si>
    <t xml:space="preserve">количество трудоустроенных детей в возрасте 14-18 лет в свободное от учебы время </t>
  </si>
  <si>
    <r>
      <rPr>
        <b/>
        <u val="single"/>
        <sz val="10"/>
        <rFont val="Times New Roman"/>
        <family val="1"/>
      </rPr>
      <t>Подпрограмма 4</t>
    </r>
    <r>
      <rPr>
        <b/>
        <sz val="10"/>
        <rFont val="Times New Roman"/>
        <family val="1"/>
      </rPr>
      <t>. Обеспечение реализации муниципальной программы</t>
    </r>
  </si>
  <si>
    <r>
      <rPr>
        <b/>
        <u val="single"/>
        <sz val="10"/>
        <rFont val="Times New Roman"/>
        <family val="1"/>
      </rPr>
      <t>Подпрограмма 3</t>
    </r>
    <r>
      <rPr>
        <b/>
        <sz val="10"/>
        <rFont val="Times New Roman"/>
        <family val="1"/>
      </rPr>
      <t>. Финансовое обеспечение муниципальных образований Панинского муниципального района для исполнения переданных полномочий</t>
    </r>
  </si>
  <si>
    <r>
      <rPr>
        <b/>
        <u val="single"/>
        <sz val="10"/>
        <rFont val="Times New Roman"/>
        <family val="1"/>
      </rPr>
      <t xml:space="preserve">Подпрограмма 1.  </t>
    </r>
    <r>
      <rPr>
        <sz val="10"/>
        <rFont val="Times New Roman"/>
        <family val="1"/>
      </rPr>
      <t xml:space="preserve">             "Консультативная поддержка отдельных категорий граждан" </t>
    </r>
  </si>
  <si>
    <r>
      <rPr>
        <b/>
        <u val="single"/>
        <sz val="10"/>
        <rFont val="Times New Roman"/>
        <family val="1"/>
      </rPr>
      <t>Подпрограмма 2</t>
    </r>
    <r>
      <rPr>
        <sz val="10"/>
        <rFont val="Times New Roman"/>
        <family val="1"/>
      </rPr>
      <t xml:space="preserve">. «Улучшение качества жизни пожилых людей в Панинском муниципальном районе» </t>
    </r>
  </si>
  <si>
    <r>
      <rPr>
        <b/>
        <u val="single"/>
        <sz val="10"/>
        <rFont val="Times New Roman"/>
        <family val="1"/>
      </rPr>
      <t>Подпрограмма 3</t>
    </r>
    <r>
      <rPr>
        <u val="single"/>
        <sz val="10"/>
        <rFont val="Times New Roman"/>
        <family val="1"/>
      </rPr>
      <t xml:space="preserve">.  </t>
    </r>
    <r>
      <rPr>
        <sz val="10"/>
        <rFont val="Times New Roman"/>
        <family val="1"/>
      </rPr>
      <t>«Материальная помощь гражданам нуждающихся в социальной поддержке»</t>
    </r>
  </si>
  <si>
    <t>Удельный вес детей-инвалидов, обучающихся по программам общего образования на дому с использованием дистанционных образовательных технологий, в общей численности детей-инвалидов, которым не противопоказано обучение</t>
  </si>
  <si>
    <t xml:space="preserve">Доля  трудоустроенных детей в возрасте 14-18 лет в свободное от учебы время </t>
  </si>
  <si>
    <t xml:space="preserve">Отчет
о ходе реализации муниципальных программ 
(финансирование программ) за  2018 г.
</t>
  </si>
  <si>
    <r>
      <rPr>
        <b/>
        <sz val="14"/>
        <color indexed="8"/>
        <rFont val="Times New Roman"/>
        <family val="1"/>
      </rPr>
      <t xml:space="preserve"> Пояснительная записка                                                                                                                                           
к отчету о ходе реализации муниципальных программ Панинского муниципального района Воронежской области
за  2018 год</t>
    </r>
    <r>
      <rPr>
        <sz val="14"/>
        <color indexed="8"/>
        <rFont val="Times New Roman"/>
        <family val="1"/>
      </rPr>
      <t xml:space="preserve">
</t>
    </r>
  </si>
  <si>
    <t>по состоянию на 01.01.2019г.</t>
  </si>
  <si>
    <t>Постановление №1 от 13.01.2014г.( в ред. от 29.12.2016 № 193;от 29.12.2017 № 85, от 28.12.2018 № 76)</t>
  </si>
  <si>
    <t>Постановление №1 от 13.01.2014г.( в ред. от 29.12.2016 № 193;от 29.12.2017 № 85,от 28.12.2018 № 76)</t>
  </si>
  <si>
    <t>2014-2021г.г.</t>
  </si>
  <si>
    <t>Постановление администрации Панинского муниципального района от 16.01.2014г. №15    ( в ред. от 29.12.2018г. №486)</t>
  </si>
  <si>
    <t>Отдел по управлению муниципальным имуществом и экономическому развитию администрации Панинского муниципального района</t>
  </si>
  <si>
    <t>Постановление администрации Панинского муниципального района от 16.01.2014г. №21     ( в ред. от 29.12.2018г. №487)</t>
  </si>
  <si>
    <t>2014-2021</t>
  </si>
  <si>
    <r>
      <rPr>
        <b/>
        <sz val="12"/>
        <color indexed="8"/>
        <rFont val="Times New Roman"/>
        <family val="1"/>
      </rPr>
      <t>1)</t>
    </r>
    <r>
      <rPr>
        <sz val="12"/>
        <color indexed="8"/>
        <rFont val="Times New Roman"/>
        <family val="1"/>
      </rPr>
      <t xml:space="preserve">  Постановление администрации Панинского муниципального района от 29.12.2017 № 483, Постановление администрации Панинского муниципального района от 17.12.2018, № 455, Постановление администрации Панинского муниципального района  от 29.12.2018 № 486. </t>
    </r>
  </si>
  <si>
    <t>Всего 3868,8 тыс.руб, в том числе за счет средств:                  местного бюджета - 3868,8 тыс.руб.</t>
  </si>
  <si>
    <r>
      <rPr>
        <b/>
        <u val="single"/>
        <sz val="10"/>
        <rFont val="Times New Roman"/>
        <family val="1"/>
      </rPr>
      <t>Подпрограмма 1</t>
    </r>
    <r>
      <rPr>
        <u val="single"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"Развитие и поддержка малого и среднего предпринимательства"</t>
    </r>
  </si>
  <si>
    <r>
      <rPr>
        <b/>
        <u val="single"/>
        <sz val="10"/>
        <rFont val="Times New Roman"/>
        <family val="1"/>
      </rPr>
      <t>Подпрограмма 2.</t>
    </r>
    <r>
      <rPr>
        <sz val="10"/>
        <rFont val="Times New Roman"/>
        <family val="1"/>
      </rPr>
      <t xml:space="preserve"> "Формирование благоприятной инвестиционной среды"</t>
    </r>
  </si>
  <si>
    <r>
      <rPr>
        <b/>
        <u val="single"/>
        <sz val="10"/>
        <rFont val="Times New Roman"/>
        <family val="1"/>
      </rPr>
      <t>Подпрограмма 3</t>
    </r>
    <r>
      <rPr>
        <sz val="10"/>
        <rFont val="Times New Roman"/>
        <family val="1"/>
      </rPr>
      <t>. «Содействие занятости населения»</t>
    </r>
  </si>
  <si>
    <r>
      <rPr>
        <b/>
        <u val="single"/>
        <sz val="10"/>
        <rFont val="Times New Roman"/>
        <family val="1"/>
      </rPr>
      <t>Подпрограмма 4</t>
    </r>
    <r>
      <rPr>
        <b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"Защита объектов информатизации"</t>
    </r>
  </si>
  <si>
    <r>
      <rPr>
        <b/>
        <u val="single"/>
        <sz val="10"/>
        <rFont val="Times New Roman"/>
        <family val="1"/>
      </rPr>
      <t>Подпрограмма 5</t>
    </r>
    <r>
      <rPr>
        <b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"Обеспечение деятельности администрации Панинского муниципального района"</t>
    </r>
  </si>
  <si>
    <r>
      <rPr>
        <b/>
        <u val="single"/>
        <sz val="10"/>
        <rFont val="Times New Roman"/>
        <family val="1"/>
      </rPr>
      <t>Подпрограмма 6</t>
    </r>
    <r>
      <rPr>
        <u val="single"/>
        <sz val="10"/>
        <rFont val="Times New Roman"/>
        <family val="1"/>
      </rPr>
      <t xml:space="preserve">. </t>
    </r>
    <r>
      <rPr>
        <sz val="10"/>
        <rFont val="Times New Roman"/>
        <family val="1"/>
      </rPr>
      <t>"Обеспечение деятельности контрольного органа Совета народных депутатов Панинского муниципального района"</t>
    </r>
  </si>
  <si>
    <r>
      <rPr>
        <b/>
        <u val="single"/>
        <sz val="10"/>
        <rFont val="Times New Roman"/>
        <family val="1"/>
      </rPr>
      <t>Подпрограмма 7</t>
    </r>
    <r>
      <rPr>
        <u val="single"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Обеспечение деятельности МКУ "ЦООДОМС"</t>
    </r>
  </si>
  <si>
    <r>
      <rPr>
        <b/>
        <u val="single"/>
        <sz val="10"/>
        <rFont val="Times New Roman"/>
        <family val="1"/>
      </rPr>
      <t>Подпрограмма 8</t>
    </r>
    <r>
      <rPr>
        <sz val="10"/>
        <rFont val="Times New Roman"/>
        <family val="1"/>
      </rPr>
      <t>. "Обеспечение исполнения функций администрации Панинского муниципального района"</t>
    </r>
  </si>
  <si>
    <t>Всего 40459,2  тыс. руб. в том числе а счет средств:   областного бюджета - 6417,0 тыс.руб.,         местного бюджета - 34042,2 тыс.руб.</t>
  </si>
  <si>
    <r>
      <rPr>
        <b/>
        <sz val="12"/>
        <color indexed="8"/>
        <rFont val="Times New Roman"/>
        <family val="1"/>
      </rPr>
      <t>1)</t>
    </r>
    <r>
      <rPr>
        <sz val="12"/>
        <color indexed="8"/>
        <rFont val="Times New Roman"/>
        <family val="1"/>
      </rPr>
      <t xml:space="preserve">  Постановление администрации Панинского муниципального района "О внесении изменений в муниципальную программу Панинского муниципального района Воронежской области от 29.12.2017 № 481 "Экономическое развитие и иновационная экономика", утвержденную постановлением администрации Панинского муниципального района Воронежской области от 16.01.2014 № 21"                                                                                           2)   Постановление администрации Панинского муниципального района Воронежской области  от 24.08.2018 № 263 "   О внесении изменений в муниципальную программу Панинского муниципального района Воронежской области "Экономическое развитие и иновационная экономика", утвержденную постановлением администрации Панинского муниципального района Воронежской области от 16.01.2014 № 21"                                                     3)     Постановление администрации Панинского муниципального района  от22.10.2018 № 315 "О внесении изменений в муниципальную программу Панинского муниципального района Воронежской области от 29.12.2017 № 481 "Экономическое развитие и иновационная экономика", утвержденную постановлением администрации Панинского муниципального района Воронежской области от 16.01.2014 № 21"                                                                                           4)   Постановление администрации Панинского муниципального района Воронежской области  от 28.11.2018 № 412 "   О внесении изменений в муниципальную программу Панинского муниципального района Воронежской области "Экономическое развитие и иновационная экономика", утвержденную постановлением администрации Панинского муниципального района Воронежской области от 16.01.2014 № 21"                                                    5) Постановление администрации Панинского муниципального района Воронежской области от 17.12.2018 № 454 " О внесении изменений в постановление администрации Панинского муниципального района "Об утверждении муниципальной прогрммы Панинского муниципального района Воронежской области "Экономическое развитие и инновационная экономика" от 16.01.2014 № 21".                                                6) Постановление администрации Панинского муниципального района Воронежской области от 29.12.2018 №487 " О внесении изменений в постановление администрации Панинского муниципального района "Об утверждении муниципальной прогрммы Панинского муниципального района Воронежской области "Экономическое развитие и инновационная экономика" от 16.01.2014 № 21 ( вредакции простановления администрации Панинского муниципального района Воронежской области от 17.12.2018 № 454".</t>
    </r>
  </si>
  <si>
    <t>Постановление от 16.06.2014г. №27 ( в редакции от 17.01.2019 № 03)</t>
  </si>
  <si>
    <t>Отдел по капитальному строительству, газификации, ЖКХ, архитектуре и градостроительству администрации Панинского муниципального района</t>
  </si>
  <si>
    <t xml:space="preserve">Количество акций, мероприятий в связи с проведением всемирного дня окружающей среды </t>
  </si>
  <si>
    <t>Количество проведенных субботников по очистке от мусора береговой линиии водных объектов</t>
  </si>
  <si>
    <t>Всего: 0,0  тыс. руб, в т.ч. За счет местного бюджета 0.00 тыс.руб</t>
  </si>
  <si>
    <t>Проведено 9  акций, мероприятий, в том числе, в школах, в свчязи с ежегодным всемирным днем окружающей среды, проведено 4 субботника по очистке береговой линии водных объектов.</t>
  </si>
  <si>
    <t>Количество информации посредством опубликования в СМИ и насайтах администраций поселений Панинского района</t>
  </si>
  <si>
    <t>В рамках программы было  организовано информирование населения  посредством опубликования в СМИ и на сайтах администраций поселений Панинского района,  изготовлено з единицы наглядной агитации (стенда, ).</t>
  </si>
  <si>
    <t>Всего 1056,5 тыс.руб. в том числе за счет средств                    местного бюджета -1056,5 тыс.руб.</t>
  </si>
  <si>
    <t>Проведенние  ремонтных работ в ДК п. Перелешино, ед.</t>
  </si>
  <si>
    <t>Всего 22407,1 в том числе а счет средств:  областного бюджета - 613,1 тыс.руб.,                  местного бюджета - 16394,0 тыс.руб.</t>
  </si>
  <si>
    <t xml:space="preserve">Постановление администрации Панинского муниципального района от 16.01.2014 № 23 "Об утверждении муниципальной программы  «Управление муниципальными финансами, создание условий для эффективного и ответственного управления муниципальными финансами, повышение устойчивости бюджетов муниципальных образований Панинского муниципального района» ( в ред. от 29.12.2018 №485), 
</t>
  </si>
  <si>
    <r>
      <t>Постановление администрации Панинского муниципального района от 07.09.2015  № 366 (в ред. от 29.12.2017 №490</t>
    </r>
    <r>
      <rPr>
        <sz val="11"/>
        <color indexed="8"/>
        <rFont val="Times New Roman"/>
        <family val="1"/>
      </rPr>
      <t>)</t>
    </r>
  </si>
  <si>
    <t xml:space="preserve">1) Постановление администрации Панинского муниципального района от 29.12.2017г. №495 "О внесении изменений в муниципальную программу Панинского муниципального района "Защита населения и территории Панинского муниципального района от чрезвычайных ситуаций", утвержденную постановлением администрации Панинского муниципального района от 07.09.2015г. №366)",                                                             2) Постановление администрации Панинского муниципального района Воронежской области от 17.12.2018 № 457 " О внесение изменеий в постановление администрациии Панинского муниципального района Воронежской области  "Об утверждении муниципальной программы Панинского муниципального района Воронежской области "Защита населения и территории Панинского мунициппального района Воронежской области от чрезвычайных ситуаций" от 07.09.2015 № 366",                                                                                                                                                                    3) Постановление администрации Панинского муниципального района Воронежской области от 29.12.2018 № 490 " О внесение изменеий в постановление администрациии Панинского муниципального района Воронежской области  "Об утверждении муниципальной программы Панинского муниципального района Воронежской области "Защита населения и территории Панинского мунициппального района Воронежской области от чрезвычайных ситуаций" от 07.09.2015 № 366",    </t>
  </si>
  <si>
    <t>Основное мероприятие6.    Распределение прочих межбюджетных трансфертов</t>
  </si>
  <si>
    <r>
      <t xml:space="preserve">Основное мероприятие 4: </t>
    </r>
    <r>
      <rPr>
        <sz val="10"/>
        <rFont val="Times New Roman"/>
        <family val="1"/>
      </rPr>
      <t>Составление, изменение и дополнение списков кандидатов в присяжные заседатели районных судов</t>
    </r>
  </si>
  <si>
    <r>
      <rPr>
        <u val="single"/>
        <sz val="10"/>
        <rFont val="Times New Roman"/>
        <family val="1"/>
      </rPr>
      <t>Основное мероприятие 3.</t>
    </r>
    <r>
      <rPr>
        <sz val="10"/>
        <rFont val="Times New Roman"/>
        <family val="1"/>
      </rPr>
      <t xml:space="preserve"> Предоставление  бюджету Панинского муниципального района субвенций на создание и организацию деятельности административных комиссий</t>
    </r>
  </si>
  <si>
    <r>
      <rPr>
        <u val="single"/>
        <sz val="10"/>
        <rFont val="Times New Roman"/>
        <family val="1"/>
      </rPr>
      <t>Основное мероприятие 2.</t>
    </r>
    <r>
      <rPr>
        <sz val="10"/>
        <rFont val="Times New Roman"/>
        <family val="1"/>
      </rPr>
      <t xml:space="preserve"> Предоставление бюджету Панинского муниципального района субвенций из областного бюджета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правовых актов Воронежской области</t>
    </r>
  </si>
  <si>
    <r>
      <rPr>
        <u val="single"/>
        <sz val="10"/>
        <rFont val="Times New Roman"/>
        <family val="1"/>
      </rPr>
      <t>Основное мероприятие 1</t>
    </r>
    <r>
      <rPr>
        <sz val="10"/>
        <rFont val="Times New Roman"/>
        <family val="1"/>
      </rPr>
      <t>. Предоставление бюджету Панинского муниципального района субвенций из областного бюджета на осуществление государственных полномочий по созданию и организации деятельности комиссий по делам несовершеннолетних и защите их прав</t>
    </r>
  </si>
  <si>
    <t>Исполнения плановых назначений по расходам на реализацию программы выполнено на 99,8%, выравнивание бюджетной обеспеченности муниципальных образований выполнено на 100%, поддержка мер по обеспечению сбалансированности местных бюджетов выполнена на 100%</t>
  </si>
  <si>
    <t>В рамках программы было выплачено доплат к пенсиям 48 чел., в сумме 3345,6 тыс.руб,  безвозмездные перечисления организациям составили 423,2 тыс.руб., 5 человек  получил материальную помощь в рамках мероприятия "Обеспечение мер по оказанию помощи населению в социальной поддержке"</t>
  </si>
  <si>
    <t xml:space="preserve">В рамках программы   12 поселений Панинского района приняли участие в организации проведения общественных оплачиваемых работ, приобретено   транспортное  средство, на проведение ремонтных работ израсходовано 6526,2 тыс.руб. (за счет областного бюджета -6000 тыс.руб., 526,2 тыс.руб.). </t>
  </si>
  <si>
    <t>Постановление администрации Панинского муниципального района от 16.01.2014г. №23 ( в ред. от 29.12.2018 № 485)</t>
  </si>
  <si>
    <t>Постановление №2 от 13.01.2014г. (в ред. от  11.01.2019 №3)</t>
  </si>
  <si>
    <r>
      <t>Постановление администрации Панинского муниципального района от 16.01.2014г. №19 (в ред. от 29.12.2017 №491</t>
    </r>
    <r>
      <rPr>
        <sz val="11"/>
        <color indexed="8"/>
        <rFont val="Times New Roman"/>
        <family val="1"/>
      </rPr>
      <t>)</t>
    </r>
  </si>
  <si>
    <t xml:space="preserve">1) Постановление администрации Панинского муниципального района Воронежской области №494 от 29.12.2017 "О внесении изменений в муниципальную программу Панинского муниципального района "Охрана окружающей среды", утвержденную постановлением администрации Панинского муниципального района от 16.01.2014 №19",                                                                                                                                                   2)Постановление администрации Панинского муниципального района Воронежской области от 17.12.2018 №456 " О внесение изменений в постановление администрации Панинского муниципального района Воронежской области "Об утверждении муниципальной программы Панинского муниципального района Воронежской области "Охрана окружающей среды" от 16.01.2014 № 19,                                                                                                    3) Постановление администрации Панинского муниципального района Воронежской области от 29.12.2018 №491 " О внесение изменений в постановление администрации Панинского муниципального района Воронежской области "Об утверждении муниципальной программы Панинского муниципального района Воронежской области "Охрана окружающей среды" от 16.01.2014 № 19,  </t>
  </si>
  <si>
    <t>Постановление от 31.10.2013г. №232 ( в ред. от  09.01.2019 № 1 )</t>
  </si>
  <si>
    <t>Постановление №1 от 09.01.2014г.( в ред.от 21.01.2019 № 6)</t>
  </si>
  <si>
    <t>Постановление №107 от 26.12.2013г. (в ред. от 27.12.2018 № 52)</t>
  </si>
  <si>
    <r>
      <rPr>
        <u val="single"/>
        <sz val="10"/>
        <rFont val="Times New Roman"/>
        <family val="1"/>
      </rPr>
      <t>Подпрограмма 7</t>
    </r>
    <r>
      <rPr>
        <sz val="10"/>
        <rFont val="Times New Roman"/>
        <family val="1"/>
      </rPr>
      <t xml:space="preserve"> «Устойчивое развитие сельских территорий на 2014-2017 годы и на период до 2020 года»</t>
    </r>
  </si>
  <si>
    <r>
      <rPr>
        <u val="single"/>
        <sz val="10"/>
        <rFont val="Times New Roman"/>
        <family val="1"/>
      </rPr>
      <t xml:space="preserve">Подпрограмма 9 </t>
    </r>
    <r>
      <rPr>
        <sz val="10"/>
        <rFont val="Times New Roman"/>
        <family val="1"/>
      </rPr>
      <t>"Эпизоотическое и ветеринарно-санитарное благополучие Панинского муниципального района"</t>
    </r>
  </si>
  <si>
    <r>
      <rPr>
        <u val="single"/>
        <sz val="10"/>
        <rFont val="Times New Roman"/>
        <family val="1"/>
      </rPr>
      <t>Подпрограмма 10</t>
    </r>
    <r>
      <rPr>
        <sz val="10"/>
        <rFont val="Times New Roman"/>
        <family val="1"/>
      </rPr>
      <t xml:space="preserve"> Проведение Всероссийской сельскохозяйственной переписи в 2016 году в Панинском муниципальном районе</t>
    </r>
  </si>
  <si>
    <r>
      <rPr>
        <u val="single"/>
        <sz val="10"/>
        <rFont val="Times New Roman"/>
        <family val="1"/>
      </rPr>
      <t>Подпрограмма 6</t>
    </r>
    <r>
      <rPr>
        <sz val="10"/>
        <rFont val="Times New Roman"/>
        <family val="1"/>
      </rPr>
      <t xml:space="preserve"> «Развитие информационно-консультационной помощи на селе»</t>
    </r>
  </si>
  <si>
    <t xml:space="preserve">Постановление от 30.12.2013г. №95 ( в ред. от 21.01.2019 № 3) </t>
  </si>
  <si>
    <t>Постановление №172 от 30.12.2013 г. (в ред.  № 241 от 29.12.2018)</t>
  </si>
  <si>
    <t>Постановление от 27.12.2013г. №146 (в ред. от 15.01.2019г. №1)</t>
  </si>
  <si>
    <t xml:space="preserve">Программа комплексного развития социальной инфраструктуры </t>
  </si>
  <si>
    <t>Программа комплексного развития транспортной инфраструктуры</t>
  </si>
  <si>
    <t>2017-2027г.г.</t>
  </si>
  <si>
    <t>2016-2026 г.г.</t>
  </si>
  <si>
    <t>Постановление от 16.06.2017  №32</t>
  </si>
  <si>
    <t>Постановление от 01.07.2016г. №65</t>
  </si>
  <si>
    <t xml:space="preserve">Программа в области энергосбережения и повышения энергетической эффективности </t>
  </si>
  <si>
    <t>Постановление от 16.08.2016г. №83</t>
  </si>
  <si>
    <t>2016-2021</t>
  </si>
  <si>
    <t>Материально-техническое оснащение объектов культуры(мебель, телефон, оборудование), ед.</t>
  </si>
  <si>
    <r>
      <rPr>
        <b/>
        <u val="single"/>
        <sz val="10"/>
        <rFont val="Times New Roman"/>
        <family val="1"/>
      </rPr>
      <t>Подпрограмма 1</t>
    </r>
    <r>
      <rPr>
        <sz val="10"/>
        <rFont val="Times New Roman"/>
        <family val="1"/>
      </rPr>
      <t xml:space="preserve">  «Развитие дополнительного образования в сфере культуры»</t>
    </r>
  </si>
  <si>
    <r>
      <rPr>
        <b/>
        <u val="single"/>
        <sz val="10"/>
        <rFont val="Times New Roman"/>
        <family val="1"/>
      </rPr>
      <t>Подпрограмма 2</t>
    </r>
    <r>
      <rPr>
        <u val="single"/>
        <sz val="10"/>
        <rFont val="Times New Roman"/>
        <family val="1"/>
      </rPr>
      <t xml:space="preserve">  </t>
    </r>
    <r>
      <rPr>
        <sz val="10"/>
        <rFont val="Times New Roman"/>
        <family val="1"/>
      </rPr>
      <t>« Развитие культурно-досуговой   деятельности и народного  творчества»</t>
    </r>
  </si>
  <si>
    <t>материально-техническое оснащение МКУК "МДКиД" (автомобиль, сценические костюмы, мебель), ед.</t>
  </si>
  <si>
    <r>
      <rPr>
        <b/>
        <u val="single"/>
        <sz val="10"/>
        <rFont val="Times New Roman"/>
        <family val="1"/>
      </rPr>
      <t>Подпрограмма 3</t>
    </r>
    <r>
      <rPr>
        <sz val="10"/>
        <rFont val="Times New Roman"/>
        <family val="1"/>
      </rPr>
      <t>. «Развитие и модернизация библиотечного   дела»</t>
    </r>
  </si>
  <si>
    <r>
      <rPr>
        <b/>
        <u val="single"/>
        <sz val="10"/>
        <rFont val="Times New Roman"/>
        <family val="1"/>
      </rPr>
      <t>Подпрограмма 4</t>
    </r>
    <r>
      <rPr>
        <u val="single"/>
        <sz val="10"/>
        <rFont val="Times New Roman"/>
        <family val="1"/>
      </rPr>
      <t xml:space="preserve">  </t>
    </r>
    <r>
      <rPr>
        <sz val="10"/>
        <rFont val="Times New Roman"/>
        <family val="1"/>
      </rPr>
      <t>«Обеспечение учета и отчетности в муниципальных учреждениях культуры</t>
    </r>
  </si>
  <si>
    <t>Приобретение музейного экспоната</t>
  </si>
  <si>
    <t>количество приобретенных основных средств, ед.</t>
  </si>
  <si>
    <r>
      <rPr>
        <b/>
        <u val="single"/>
        <sz val="10"/>
        <rFont val="Times New Roman"/>
        <family val="1"/>
      </rPr>
      <t>Подпрограмма 5</t>
    </r>
    <r>
      <rPr>
        <sz val="10"/>
        <rFont val="Times New Roman"/>
        <family val="1"/>
      </rPr>
      <t>. «Содержание и обеспечение деятельности аппарата отдела по культуре администрации муниципального района»</t>
    </r>
  </si>
  <si>
    <t xml:space="preserve">Прграмма реализуется эффективно.В 2019 году планируется капитальный ремонт Дома  культуры в 
р.п. Перелешинский.
</t>
  </si>
  <si>
    <t xml:space="preserve">Мероприятие 8    Компенсация, выплачеваемая родителям в целях материальной поддержки воспитания и обучения детей, посещающих </t>
  </si>
  <si>
    <r>
      <rPr>
        <b/>
        <u val="single"/>
        <sz val="10"/>
        <color indexed="8"/>
        <rFont val="Times New Roman"/>
        <family val="1"/>
      </rPr>
      <t>Подпрограмма  10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  Профилактика  правонарушений  на территории  Панинского муниципального района   на   2015-2021 годы</t>
    </r>
  </si>
  <si>
    <t>Всего 262236,7 тыс.руб.в том числе за счет средств: федерального бюджета -49,9 тыс.руб., областного бюджета - 177575,3 тыс.руб.,   местного бюджета - 84611,5 тыс.руб., внебюджетнных источников -0 тыс. руб.</t>
  </si>
  <si>
    <t xml:space="preserve">Развитие спортивной инфраструктуры, ед </t>
  </si>
  <si>
    <t>Всего 12683,5 тыс.руб. за счет средств    областного бюджета - 6602,2 тыс.руб, местного бюджета - 6 081,3 тыс.руб.</t>
  </si>
  <si>
    <t xml:space="preserve">МП  «Содействие развитию муниципальных образований и местного самоуправления» </t>
  </si>
  <si>
    <t>Постановление администрации Панинского муниципального района от 12.03.2014г. №126 ( в ред. от 29.12.2017 №482)</t>
  </si>
  <si>
    <t>Количество субъектов малого и среднего предпринимательства, получивших финансовую поддержку на субсидирование части затрат, связанных с приобретением оборудования, чел</t>
  </si>
  <si>
    <t>Количество субъектов малого и среднего предпринимательства, получивших финансовую поддержку, чел</t>
  </si>
  <si>
    <t xml:space="preserve">Количество субъектов малого и среднего предпринимательства, получивших финансовую поддержку на субсидирование части затрат, связанных с уплатой первого взноса по договорам лизинга, чел </t>
  </si>
  <si>
    <t>Программа реализуется эффективно. В  рамках программы в 2019 году планируется производство в сельхозпредприятиях, КФХ : скота  и птицы на убой - 180 тн, молока - 1850 тн., зерновых и зернобобовых - 163800 тн, сахарной свеклы - 252700тн, картофеля - 66000тн., сахара - 52000т</t>
  </si>
  <si>
    <t>Провели 2 семинара, 4 с/х ярмарок и принимали участие в  областных выставках, семинарах и прочих научно-практических мероприятиях,   создано 6 рабочих мест,  За 12 месяцев текущего года в  сельхозпредприятиях и КФХ района произведено зерна -185тыс.тн.(год.план 159,5тыс.тн.),сах.свеклы-366,2тыс.тн.(год.план 247,6тыс.тн.), подсолнечника-25,тыс.тн.(год.план 31,8тыс.тн),посеяно под урожай 2019 года 24тыс. озимых культур, произведено молока-1,9тыс.тн.(план 1,7тн), мяса на убой- 0,188тыс.тн.(план 0,2.тн.).Ст. вал. продукции в ценах 2018г.-5,43 мл. руб., Среднемес. зарплата 1 среднегод. работника -26,7 тыс руб. (план 19 тыс. руб.)</t>
  </si>
  <si>
    <t>Плановые значения достигнуты</t>
  </si>
  <si>
    <t xml:space="preserve">Всего 3201 тыс.руб. в том числе а счет средств: федерального бюджета -0 тыс.руб.,      областного бюджета - 35,8 тыс.руб.,      местного бюджета -3165,,2 тыс.руб.,  внебюджетные средства -0тыс.руб.          Объем финансирования из местного бюджета за период  2014- 2018г.-15686,7 тыс.руб. </t>
  </si>
  <si>
    <t>Постановление администрации Панинского муниципального района от 01.09.2015 г. №359 (в ред. от 29.12.2018  №488)</t>
  </si>
  <si>
    <t>Постановление администрации Панинского муниципального района от 01.09.2015г. №358  ( в ред. от 29.12.2018 №  489)</t>
  </si>
  <si>
    <t>Количество мест в образовательных организациях, реализующих образовательную программу дошкольного образования для детей в возрасте от 3 до 7 лет</t>
  </si>
  <si>
    <t>Доля подготовленных учреждений дошкольного образования к новому учебному году от общего количества учреждений ДО, %</t>
  </si>
  <si>
    <t>Доля педагогических и руководящих работников общеобразовательных организаций, прошедших курсы повышения квалификации по персонифицированной модели повышения квалификации, в общей численности педагогических и руководящих работников общеобразовательных организаций, %</t>
  </si>
  <si>
    <t xml:space="preserve">Уровень общеобразовательных учреждений в соответствии с требованиями противопожарной безопасности к общему количеству общеобразовательных учреждений, % </t>
  </si>
  <si>
    <t>уровень обеспеченности ОУ  в соответствии современными требованиями</t>
  </si>
  <si>
    <t>Удельный вес обучающихся муниципальных общеобразовательных организаций, которым предоставлена возможность обучаться в соответствии с требованиями, к общей численности обучающихся</t>
  </si>
  <si>
    <t>Количество учреждений дополнительного образования, улучшивших материально-техническую базу от общего числа учреждений дополнительного образования</t>
  </si>
  <si>
    <t>1) Постановление администрации Панинского муниципального района от 12.12.2018 № 440 «О внесении изменений в постановление администрации Панинского муниципального района "Об утверждении муниципальной программы  Панинского муниципального района"Развитие образования"  на 2014-2021 годы от 01.09.2015 года № 358 (в редакции от 25.01.2018 года № 22);  2)   Постановление администрации Панинского муниципального района от 29.12.2018 № 489 «О внесении изменений в постановление администрации Панинского муниципального района "Об утверждении муниципальной программы  Панинского муниципального района"Развитие образования"  на 2014-2021 годы от 01.09.2015 года № 358 (в редакции от 12.12.2018 года № 440).</t>
  </si>
  <si>
    <t>Произвли капетпльный ремонт спортивного зала в МКОУ Петровская СОШ,проивели текущий ремонт в МБОУ Панинская СОШ ( начальная школа),построили ФОКОТ на территории МКОУ Лимановская СОШ.</t>
  </si>
  <si>
    <t>1)Постановление администрации Панинского муниципального района от 24.07.2017 № 253 «О внесении изменений в постановление администрации Панинского муниципального района "Об утверждении муниципальной программы  Панинского муниципального района"Развитие физической культуры и спорта"  на 2014-2021 годы от 01.09.2015 года № 359 (в редакции от 21.07.2016 № 225);  2) Постановление администрации Панинского муниципального района от 29.12.2018 № 488 «О внесении изменений в постановление администрации Панинского муниципального района "Об утверждении муниципальной программы  Панинского муниципального района"Развитие физической культуры и спорта"  на 2014-2021 годы от 01.09.2015 года № 359 (в редакции от 24.07.2017 № 253)</t>
  </si>
  <si>
    <t xml:space="preserve">  Значение планового показателя не выполнено так как  доля выпускников  муниципальных общеобразовательных организаций,  сдавших единый государственный экзамен, в общей численности выпускников муниципальных общеобразовательных организаций составила 97,0% при запланированном значении  показателя 98,5% из-за недостаточной  подготовленности определеной части выпускников школ по математике. Остальные  плановые значения достигнуты.</t>
  </si>
  <si>
    <t>Доля о педагогических и руководящих работников дошкольных образовательных организаций, прошедших курсы повышения квалификации по персонифицированной модели повышения квалификации, в общей численности педагогических и руководящих работников дошкольных образовательных организаций</t>
  </si>
  <si>
    <t>Удельный вес численности детей-инвалидов, обучающихся по программам общего образования на дому с использованием дистанционных образовательных технологий, в общей численности детей-инвалидов, которым не противопоказано обучение соствил 66,7;удельный вес численности обучающихся муниципальных общеобразовательных организаций, которым предоставлена возможность обучаться в соответствии с требованиями, в общей численности обучающихся 100 %, количество детей, охваченных организованным отдыхом в общей численности детей школьного возраста до 15 лет 1129;число детей и молодежи, принявших участие в региональных, всероссийских, международных мероприятиях по различным направлениям деятельности,  человек 99.</t>
  </si>
  <si>
    <t>Всего за 2018 год  384,7 тыс.руб, в т.ч. за счет местного бюджета 384,7  т.р.</t>
  </si>
  <si>
    <t xml:space="preserve">30                                    27                                                           </t>
  </si>
  <si>
    <t xml:space="preserve">Количество разрешений на строительство объекта                                          
 Количество разрешений на ввод объекта в эксплуатацию.                               
</t>
  </si>
  <si>
    <t>Постановление администрации Панинского муниципального района от 22.09.2014г. №468  ( в ред. от  29.12.2018 № 492)</t>
  </si>
  <si>
    <t>Строительство автомобильной дороги "Панино-Борщево" п. Отрада км 3+755 - автомобильная дорога "Курск-Борисоглебск" -Панино-Эртиль в Панинском муниципальном районе Воронежской области, протяженностью, км.</t>
  </si>
  <si>
    <t>Проведение реконструкции водопроводных сетей и сооружений в с Красный Лиман-2 Панинского района Воронежской области, км</t>
  </si>
  <si>
    <t>Приобретение коммунальной техники, ед</t>
  </si>
  <si>
    <t>10 молодых семей получили свидетельство о праве на получение социальной выплаты на приобретение жилого помещения или строительство индивидуального жилого дома;  12 поселений получили субсидии на реализацию мероприятий в сфере уличного освещения; отремонтировано 16.78 км автомобильных дорог местного значения; приобретено 4 единицы коммунальной техники (камаз, мусоровоз, трактор,  прицеп тракторный)</t>
  </si>
  <si>
    <t>Постановление от 30.12.2013  № 219 ( в редакции   от 08.02.2019г.№9)</t>
  </si>
  <si>
    <t>Постановление №1 от 09.01.2014г. (в редакции от 07.02.2019г. №19)</t>
  </si>
  <si>
    <t>2016-2021г.г.</t>
  </si>
  <si>
    <t>2016-2021 г.г.</t>
  </si>
  <si>
    <t>2016-2020</t>
  </si>
  <si>
    <t>Постановление администрации Чернавского сельскогг поселения "Об утверждении целевой(муниципальной) программы в области энергосбережения и повышения энергетического эффекта на территории Чернавского сельского поселения №94 от 15.09.2016г</t>
  </si>
  <si>
    <t>Решение совета народных депутатов Чернавского  сельского поселения "Об утверждении Программы комплексного развития социальной инфраструктуры Чернавского сельского поселения"  № 111от 27.11.2017 г</t>
  </si>
  <si>
    <t>Решение совета народных депутатов Чернавского  сельского поселения  "Об утвержденииПрограммы комплексного развития систем транспорной инфраструктуры Чернавского сельского поселения" № 107 от26.10.2017г.</t>
  </si>
  <si>
    <t>Постановление №50 от 27.12.2013г. (в ред. от 21.01.2019г. №22</t>
  </si>
  <si>
    <t>Постановление №50 от 27.12.2013г. (в ред. от 21.01.2019г. №23</t>
  </si>
  <si>
    <t>Постановление №50 от 27.12.2013г. (в ред. от 21.01.2019г. №24</t>
  </si>
  <si>
    <t>Постановление №50 от 27.12.2013г. (в ред. от 21.01.2019г. №25</t>
  </si>
  <si>
    <t>Постановление №50 от 27.12.2013г. (в ред. от 21.01.2019г. №26</t>
  </si>
  <si>
    <t>Постановление №50 от 27.12.2013г. (в ред. от 21.01.2019г. №27</t>
  </si>
  <si>
    <t>Постановление №50 от 27.12.2013г. (в ред. от 21.01.2019г. №28</t>
  </si>
  <si>
    <t>Постановление №50 от 27.12.2013г. (в ред. от 21.01.2019г. №29</t>
  </si>
  <si>
    <t>Количество заключенных Соглашений о передаче осуществления части полномочий   поселений по выполнению организационно-технических мероприятий, связанных с размещением муниципального заказа в соответствии с Федеральным законом от 5 апреля 2013 г. № 44-ФЗ</t>
  </si>
  <si>
    <t>5.Муниципальная программа Панинского муниципального района «Развитие культуры и туризма», утвержденная постановлением администрации Панинского муниципального района от 16.01.2014г. № 18</t>
  </si>
  <si>
    <t>1.Муниципальная программа Панинского муниципального района «Развитие образования», утвержденная постановлением администрации Панинского муниципального района от 01.09.2015 года №358</t>
  </si>
  <si>
    <t>Всего 35800 тыс.руб. в том числе а счет средств:    федерального бюджета -8 тыс.руб.,       областного бюджета - 989 тыс.руб.,     местного бюджета -34803 тыс.руб.</t>
  </si>
  <si>
    <t>Постановление администрации Панинского муниципального района Воронежской области №338 от21.08.2015 "Об утверждении муниципальной прграммы Панинского муниципального района "Развитие культуры и туризма"(в новой редакции от 24.10.2018 № 327)</t>
  </si>
  <si>
    <t>2019-2024г.г.</t>
  </si>
  <si>
    <t>Постановление администрации Панинского муниципального района от 25.12.2018г. № 474</t>
  </si>
  <si>
    <t>Всего за 2018 год  155814,1  тыс.руб. в том числе за счет федерального бюджета - 539,68 тыс.руб.,     областного бюджета - 129965,93 тыс.руб.,   местного бюджета - 11890,6 тыс.руб.,внебюджетные источники-13417,90.</t>
  </si>
  <si>
    <r>
      <rPr>
        <b/>
        <sz val="12"/>
        <rFont val="Times New Roman"/>
        <family val="1"/>
      </rPr>
      <t>Подпрограмма 1</t>
    </r>
    <r>
      <rPr>
        <sz val="12"/>
        <rFont val="Times New Roman"/>
        <family val="1"/>
      </rPr>
      <t>. «Создание условий для обеспечения доступным и комфортным жильем населения Панинского района»</t>
    </r>
  </si>
  <si>
    <r>
      <rPr>
        <b/>
        <u val="single"/>
        <sz val="12"/>
        <rFont val="Times New Roman"/>
        <family val="1"/>
      </rPr>
      <t>Подпрограмма 2</t>
    </r>
    <r>
      <rPr>
        <u val="single"/>
        <sz val="12"/>
        <rFont val="Times New Roman"/>
        <family val="1"/>
      </rPr>
      <t>.</t>
    </r>
    <r>
      <rPr>
        <sz val="12"/>
        <rFont val="Times New Roman"/>
        <family val="1"/>
      </rPr>
      <t xml:space="preserve"> «Создание условий для обеспечения качественными услугами жилищно -коммунального хозяйства населения Панинского муниципального района»</t>
    </r>
  </si>
  <si>
    <r>
      <rPr>
        <b/>
        <u val="single"/>
        <sz val="12"/>
        <rFont val="Times New Roman"/>
        <family val="1"/>
      </rPr>
      <t>Подпрограмма 3</t>
    </r>
    <r>
      <rPr>
        <u val="single"/>
        <sz val="12"/>
        <rFont val="Times New Roman"/>
        <family val="1"/>
      </rPr>
      <t>.</t>
    </r>
    <r>
      <rPr>
        <sz val="12"/>
        <rFont val="Times New Roman"/>
        <family val="1"/>
      </rPr>
      <t xml:space="preserve"> «Энергосбережение и повышение энергетической эффективности в Панинском муниципальном районе»</t>
    </r>
  </si>
  <si>
    <r>
      <rPr>
        <b/>
        <u val="single"/>
        <sz val="12"/>
        <rFont val="Times New Roman"/>
        <family val="1"/>
      </rPr>
      <t>Подпрограмма 4</t>
    </r>
    <r>
      <rPr>
        <u val="single"/>
        <sz val="12"/>
        <rFont val="Times New Roman"/>
        <family val="1"/>
      </rPr>
      <t>.</t>
    </r>
    <r>
      <rPr>
        <sz val="12"/>
        <rFont val="Times New Roman"/>
        <family val="1"/>
      </rPr>
      <t xml:space="preserve"> Развитие транспортной системы в Панинском муниципальном районе</t>
    </r>
  </si>
  <si>
    <r>
      <rPr>
        <b/>
        <u val="single"/>
        <sz val="12"/>
        <rFont val="Times New Roman"/>
        <family val="1"/>
      </rPr>
      <t>Подпрограмма 5</t>
    </r>
    <r>
      <rPr>
        <sz val="12"/>
        <rFont val="Times New Roman"/>
        <family val="1"/>
      </rPr>
      <t>. Развитие дорожного хозяйства Панинского муниципального района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</si>
</sst>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_-* #,##0.000_р_._-;\-* #,##0.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0.00000000"/>
    <numFmt numFmtId="186" formatCode="0.0%"/>
    <numFmt numFmtId="187" formatCode="#,##0.0&quot;р.&quot;;[Red]\-#,##0.0&quot;р.&quot;"/>
    <numFmt numFmtId="188" formatCode="[$-FC19]d\ mmmm\ yyyy\ &quot;г.&quot;"/>
    <numFmt numFmtId="189" formatCode="#,##0.00&quot;р.&quot;"/>
    <numFmt numFmtId="190" formatCode="#,##0.00_ ;\-#,##0.00\ "/>
    <numFmt numFmtId="191" formatCode="0.000000000"/>
    <numFmt numFmtId="192" formatCode="#,##0.0"/>
    <numFmt numFmtId="193" formatCode="#,##0.00_р_."/>
    <numFmt numFmtId="194" formatCode="#,##0.0&quot;р.&quot;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Calibri"/>
      <family val="2"/>
    </font>
    <font>
      <sz val="13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8"/>
      <name val="Times New Roman"/>
      <family val="1"/>
    </font>
    <font>
      <b/>
      <sz val="10"/>
      <name val="Calibri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sz val="13"/>
      <color indexed="8"/>
      <name val="Calibri"/>
      <family val="2"/>
    </font>
    <font>
      <b/>
      <sz val="13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name val="Calibri"/>
      <family val="2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0"/>
      <color indexed="23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0"/>
      <color theme="0" tint="-0.4999699890613556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7" fillId="25" borderId="1" applyNumberFormat="0" applyAlignment="0" applyProtection="0"/>
    <xf numFmtId="0" fontId="68" fillId="26" borderId="2" applyNumberFormat="0" applyAlignment="0" applyProtection="0"/>
    <xf numFmtId="0" fontId="69" fillId="26" borderId="1" applyNumberFormat="0" applyAlignment="0" applyProtection="0"/>
    <xf numFmtId="0" fontId="7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7" borderId="7" applyNumberFormat="0" applyAlignment="0" applyProtection="0"/>
    <xf numFmtId="0" fontId="76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3" fillId="31" borderId="0" applyNumberFormat="0" applyBorder="0" applyAlignment="0" applyProtection="0"/>
  </cellStyleXfs>
  <cellXfs count="361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wrapText="1"/>
    </xf>
    <xf numFmtId="0" fontId="12" fillId="0" borderId="10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/>
    </xf>
    <xf numFmtId="16" fontId="2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27" fillId="33" borderId="0" xfId="0" applyFont="1" applyFill="1" applyAlignment="1">
      <alignment/>
    </xf>
    <xf numFmtId="0" fontId="19" fillId="34" borderId="0" xfId="0" applyFont="1" applyFill="1" applyAlignment="1">
      <alignment/>
    </xf>
    <xf numFmtId="0" fontId="0" fillId="34" borderId="0" xfId="0" applyFill="1" applyAlignment="1">
      <alignment/>
    </xf>
    <xf numFmtId="0" fontId="21" fillId="33" borderId="0" xfId="0" applyFont="1" applyFill="1" applyAlignment="1">
      <alignment/>
    </xf>
    <xf numFmtId="0" fontId="16" fillId="34" borderId="0" xfId="0" applyFont="1" applyFill="1" applyAlignment="1">
      <alignment/>
    </xf>
    <xf numFmtId="0" fontId="23" fillId="0" borderId="0" xfId="0" applyFont="1" applyFill="1" applyAlignment="1">
      <alignment/>
    </xf>
    <xf numFmtId="0" fontId="25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19" fillId="34" borderId="0" xfId="0" applyFont="1" applyFill="1" applyAlignment="1">
      <alignment/>
    </xf>
    <xf numFmtId="0" fontId="24" fillId="34" borderId="0" xfId="0" applyFont="1" applyFill="1" applyAlignment="1">
      <alignment/>
    </xf>
    <xf numFmtId="181" fontId="6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15" fillId="33" borderId="0" xfId="0" applyFont="1" applyFill="1" applyAlignment="1">
      <alignment/>
    </xf>
    <xf numFmtId="0" fontId="22" fillId="34" borderId="0" xfId="0" applyFont="1" applyFill="1" applyAlignment="1">
      <alignment/>
    </xf>
    <xf numFmtId="0" fontId="17" fillId="33" borderId="0" xfId="0" applyFont="1" applyFill="1" applyAlignment="1">
      <alignment/>
    </xf>
    <xf numFmtId="2" fontId="0" fillId="0" borderId="0" xfId="0" applyNumberFormat="1" applyFill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0" fontId="84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85" fillId="0" borderId="0" xfId="0" applyFont="1" applyFill="1" applyAlignment="1">
      <alignment/>
    </xf>
    <xf numFmtId="16" fontId="12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32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1" fontId="11" fillId="0" borderId="12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/>
    </xf>
    <xf numFmtId="0" fontId="11" fillId="0" borderId="14" xfId="0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horizontal="left" vertical="top" wrapText="1"/>
    </xf>
    <xf numFmtId="190" fontId="11" fillId="0" borderId="14" xfId="0" applyNumberFormat="1" applyFont="1" applyFill="1" applyBorder="1" applyAlignment="1">
      <alignment horizontal="center" vertical="top"/>
    </xf>
    <xf numFmtId="0" fontId="11" fillId="0" borderId="14" xfId="0" applyNumberFormat="1" applyFont="1" applyFill="1" applyBorder="1" applyAlignment="1">
      <alignment horizontal="center" vertical="top"/>
    </xf>
    <xf numFmtId="3" fontId="11" fillId="0" borderId="14" xfId="0" applyNumberFormat="1" applyFont="1" applyFill="1" applyBorder="1" applyAlignment="1">
      <alignment horizontal="center" vertical="top" wrapText="1"/>
    </xf>
    <xf numFmtId="2" fontId="11" fillId="0" borderId="14" xfId="0" applyNumberFormat="1" applyFont="1" applyFill="1" applyBorder="1" applyAlignment="1">
      <alignment vertical="top" wrapText="1"/>
    </xf>
    <xf numFmtId="0" fontId="21" fillId="0" borderId="14" xfId="0" applyFont="1" applyFill="1" applyBorder="1" applyAlignment="1">
      <alignment horizontal="left" vertical="top" wrapText="1"/>
    </xf>
    <xf numFmtId="0" fontId="11" fillId="0" borderId="16" xfId="0" applyFont="1" applyFill="1" applyBorder="1" applyAlignment="1">
      <alignment horizontal="center" vertical="top" wrapText="1"/>
    </xf>
    <xf numFmtId="0" fontId="86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84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8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7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21" fillId="0" borderId="12" xfId="0" applyFont="1" applyFill="1" applyBorder="1" applyAlignment="1">
      <alignment horizontal="center" vertical="top" wrapText="1"/>
    </xf>
    <xf numFmtId="0" fontId="35" fillId="0" borderId="17" xfId="0" applyFont="1" applyFill="1" applyBorder="1" applyAlignment="1">
      <alignment horizontal="left" vertical="top" wrapText="1"/>
    </xf>
    <xf numFmtId="181" fontId="11" fillId="0" borderId="12" xfId="0" applyNumberFormat="1" applyFont="1" applyFill="1" applyBorder="1" applyAlignment="1">
      <alignment horizontal="center" vertical="top" wrapText="1"/>
    </xf>
    <xf numFmtId="0" fontId="88" fillId="0" borderId="0" xfId="0" applyFont="1" applyFill="1" applyAlignment="1">
      <alignment/>
    </xf>
    <xf numFmtId="0" fontId="89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33" fillId="0" borderId="10" xfId="0" applyFont="1" applyFill="1" applyBorder="1" applyAlignment="1">
      <alignment horizontal="center" vertical="top" wrapText="1"/>
    </xf>
    <xf numFmtId="49" fontId="13" fillId="0" borderId="18" xfId="0" applyNumberFormat="1" applyFont="1" applyFill="1" applyBorder="1" applyAlignment="1">
      <alignment horizontal="center" vertical="top" wrapText="1"/>
    </xf>
    <xf numFmtId="0" fontId="84" fillId="0" borderId="10" xfId="0" applyFont="1" applyFill="1" applyBorder="1" applyAlignment="1">
      <alignment horizontal="center"/>
    </xf>
    <xf numFmtId="181" fontId="21" fillId="0" borderId="10" xfId="0" applyNumberFormat="1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/>
    </xf>
    <xf numFmtId="0" fontId="12" fillId="0" borderId="12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9" xfId="0" applyFont="1" applyFill="1" applyBorder="1" applyAlignment="1">
      <alignment horizontal="center" vertical="top" wrapText="1"/>
    </xf>
    <xf numFmtId="0" fontId="84" fillId="0" borderId="20" xfId="0" applyFont="1" applyFill="1" applyBorder="1" applyAlignment="1">
      <alignment/>
    </xf>
    <xf numFmtId="0" fontId="87" fillId="0" borderId="10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181" fontId="7" fillId="0" borderId="10" xfId="0" applyNumberFormat="1" applyFont="1" applyFill="1" applyBorder="1" applyAlignment="1">
      <alignment horizontal="left" vertical="top" wrapText="1"/>
    </xf>
    <xf numFmtId="0" fontId="84" fillId="0" borderId="10" xfId="0" applyFont="1" applyFill="1" applyBorder="1" applyAlignment="1">
      <alignment horizontal="left" vertical="top" wrapText="1"/>
    </xf>
    <xf numFmtId="0" fontId="84" fillId="0" borderId="20" xfId="0" applyFont="1" applyFill="1" applyBorder="1" applyAlignment="1">
      <alignment horizontal="left" vertical="top" wrapText="1"/>
    </xf>
    <xf numFmtId="0" fontId="7" fillId="0" borderId="10" xfId="0" applyNumberFormat="1" applyFont="1" applyFill="1" applyBorder="1" applyAlignment="1">
      <alignment vertical="top" wrapText="1"/>
    </xf>
    <xf numFmtId="0" fontId="31" fillId="0" borderId="10" xfId="0" applyFont="1" applyFill="1" applyBorder="1" applyAlignment="1">
      <alignment horizontal="center" vertical="top" wrapText="1"/>
    </xf>
    <xf numFmtId="0" fontId="84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center" wrapText="1"/>
    </xf>
    <xf numFmtId="2" fontId="7" fillId="0" borderId="18" xfId="0" applyNumberFormat="1" applyFont="1" applyFill="1" applyBorder="1" applyAlignment="1">
      <alignment horizontal="center" vertical="center"/>
    </xf>
    <xf numFmtId="0" fontId="84" fillId="0" borderId="18" xfId="0" applyFont="1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3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87" fillId="0" borderId="10" xfId="0" applyFont="1" applyFill="1" applyBorder="1" applyAlignment="1">
      <alignment vertical="center" wrapText="1"/>
    </xf>
    <xf numFmtId="0" fontId="87" fillId="0" borderId="0" xfId="0" applyFont="1" applyFill="1" applyAlignment="1">
      <alignment vertical="top" wrapText="1"/>
    </xf>
    <xf numFmtId="0" fontId="6" fillId="0" borderId="19" xfId="0" applyFont="1" applyFill="1" applyBorder="1" applyAlignment="1">
      <alignment horizontal="center" vertical="top" wrapText="1"/>
    </xf>
    <xf numFmtId="0" fontId="86" fillId="0" borderId="10" xfId="0" applyFont="1" applyFill="1" applyBorder="1" applyAlignment="1">
      <alignment horizontal="center" vertical="center"/>
    </xf>
    <xf numFmtId="181" fontId="11" fillId="0" borderId="10" xfId="0" applyNumberFormat="1" applyFont="1" applyFill="1" applyBorder="1" applyAlignment="1">
      <alignment horizontal="center" vertical="top" wrapText="1"/>
    </xf>
    <xf numFmtId="0" fontId="87" fillId="0" borderId="0" xfId="0" applyFont="1" applyFill="1" applyAlignment="1">
      <alignment horizontal="left" vertical="top" wrapText="1"/>
    </xf>
    <xf numFmtId="181" fontId="2" fillId="0" borderId="18" xfId="0" applyNumberFormat="1" applyFont="1" applyFill="1" applyBorder="1" applyAlignment="1">
      <alignment horizontal="center" vertical="top" wrapText="1"/>
    </xf>
    <xf numFmtId="0" fontId="90" fillId="0" borderId="10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181" fontId="11" fillId="0" borderId="12" xfId="0" applyNumberFormat="1" applyFont="1" applyFill="1" applyBorder="1" applyAlignment="1">
      <alignment horizontal="center" vertical="top"/>
    </xf>
    <xf numFmtId="190" fontId="11" fillId="0" borderId="21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 wrapText="1"/>
    </xf>
    <xf numFmtId="181" fontId="6" fillId="0" borderId="12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wrapText="1"/>
    </xf>
    <xf numFmtId="0" fontId="87" fillId="0" borderId="22" xfId="0" applyFont="1" applyFill="1" applyBorder="1" applyAlignment="1">
      <alignment wrapText="1"/>
    </xf>
    <xf numFmtId="181" fontId="11" fillId="0" borderId="10" xfId="0" applyNumberFormat="1" applyFont="1" applyFill="1" applyBorder="1" applyAlignment="1">
      <alignment horizontal="center" vertical="top"/>
    </xf>
    <xf numFmtId="190" fontId="11" fillId="0" borderId="10" xfId="0" applyNumberFormat="1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/>
    </xf>
    <xf numFmtId="1" fontId="6" fillId="0" borderId="12" xfId="0" applyNumberFormat="1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wrapText="1"/>
    </xf>
    <xf numFmtId="181" fontId="6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wrapText="1"/>
    </xf>
    <xf numFmtId="0" fontId="87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87" fillId="0" borderId="10" xfId="0" applyFont="1" applyFill="1" applyBorder="1" applyAlignment="1">
      <alignment vertical="top" wrapText="1"/>
    </xf>
    <xf numFmtId="49" fontId="87" fillId="0" borderId="23" xfId="0" applyNumberFormat="1" applyFont="1" applyFill="1" applyBorder="1" applyAlignment="1">
      <alignment wrapText="1"/>
    </xf>
    <xf numFmtId="0" fontId="87" fillId="0" borderId="24" xfId="0" applyFont="1" applyFill="1" applyBorder="1" applyAlignment="1">
      <alignment wrapText="1"/>
    </xf>
    <xf numFmtId="49" fontId="87" fillId="0" borderId="18" xfId="0" applyNumberFormat="1" applyFont="1" applyFill="1" applyBorder="1" applyAlignment="1">
      <alignment wrapText="1"/>
    </xf>
    <xf numFmtId="0" fontId="87" fillId="0" borderId="25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87" fillId="0" borderId="25" xfId="0" applyFont="1" applyFill="1" applyBorder="1" applyAlignment="1">
      <alignment vertical="top" wrapText="1"/>
    </xf>
    <xf numFmtId="0" fontId="2" fillId="0" borderId="0" xfId="0" applyFont="1" applyFill="1" applyAlignment="1">
      <alignment horizontal="left" wrapText="1"/>
    </xf>
    <xf numFmtId="49" fontId="87" fillId="0" borderId="26" xfId="0" applyNumberFormat="1" applyFont="1" applyFill="1" applyBorder="1" applyAlignment="1">
      <alignment wrapText="1"/>
    </xf>
    <xf numFmtId="0" fontId="87" fillId="0" borderId="0" xfId="0" applyFont="1" applyFill="1" applyBorder="1" applyAlignment="1">
      <alignment wrapText="1"/>
    </xf>
    <xf numFmtId="49" fontId="87" fillId="0" borderId="27" xfId="0" applyNumberFormat="1" applyFont="1" applyFill="1" applyBorder="1" applyAlignment="1">
      <alignment wrapText="1"/>
    </xf>
    <xf numFmtId="0" fontId="87" fillId="0" borderId="24" xfId="0" applyFont="1" applyFill="1" applyBorder="1" applyAlignment="1">
      <alignment vertical="top" wrapText="1"/>
    </xf>
    <xf numFmtId="0" fontId="87" fillId="0" borderId="28" xfId="0" applyFont="1" applyFill="1" applyBorder="1" applyAlignment="1">
      <alignment wrapText="1"/>
    </xf>
    <xf numFmtId="49" fontId="87" fillId="0" borderId="27" xfId="0" applyNumberFormat="1" applyFont="1" applyFill="1" applyBorder="1" applyAlignment="1">
      <alignment vertical="top" wrapText="1"/>
    </xf>
    <xf numFmtId="0" fontId="6" fillId="0" borderId="28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horizontal="center" vertical="top" wrapText="1"/>
    </xf>
    <xf numFmtId="181" fontId="11" fillId="0" borderId="18" xfId="0" applyNumberFormat="1" applyFont="1" applyFill="1" applyBorder="1" applyAlignment="1">
      <alignment horizontal="center" vertical="top"/>
    </xf>
    <xf numFmtId="0" fontId="11" fillId="0" borderId="18" xfId="0" applyFont="1" applyFill="1" applyBorder="1" applyAlignment="1">
      <alignment horizontal="center" vertical="top"/>
    </xf>
    <xf numFmtId="1" fontId="6" fillId="0" borderId="21" xfId="0" applyNumberFormat="1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0" fontId="87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top" wrapText="1"/>
    </xf>
    <xf numFmtId="181" fontId="11" fillId="0" borderId="14" xfId="0" applyNumberFormat="1" applyFont="1" applyFill="1" applyBorder="1" applyAlignment="1">
      <alignment horizontal="center" vertical="top"/>
    </xf>
    <xf numFmtId="1" fontId="6" fillId="0" borderId="14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top" wrapText="1"/>
    </xf>
    <xf numFmtId="181" fontId="6" fillId="0" borderId="29" xfId="0" applyNumberFormat="1" applyFont="1" applyFill="1" applyBorder="1" applyAlignment="1">
      <alignment horizontal="center" vertical="top" wrapText="1"/>
    </xf>
    <xf numFmtId="0" fontId="35" fillId="0" borderId="17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left" vertical="top" wrapText="1"/>
    </xf>
    <xf numFmtId="1" fontId="21" fillId="0" borderId="10" xfId="0" applyNumberFormat="1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87" fillId="0" borderId="10" xfId="0" applyFont="1" applyFill="1" applyBorder="1" applyAlignment="1">
      <alignment horizontal="center" vertical="top" wrapText="1"/>
    </xf>
    <xf numFmtId="0" fontId="18" fillId="0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left" wrapText="1"/>
    </xf>
    <xf numFmtId="0" fontId="21" fillId="0" borderId="12" xfId="0" applyFont="1" applyFill="1" applyBorder="1" applyAlignment="1">
      <alignment horizontal="left" vertical="top" wrapText="1"/>
    </xf>
    <xf numFmtId="1" fontId="21" fillId="0" borderId="10" xfId="0" applyNumberFormat="1" applyFont="1" applyFill="1" applyBorder="1" applyAlignment="1">
      <alignment horizontal="center" vertical="top" wrapText="1"/>
    </xf>
    <xf numFmtId="181" fontId="2" fillId="0" borderId="10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91" fillId="0" borderId="1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left" vertical="top" wrapText="1"/>
    </xf>
    <xf numFmtId="0" fontId="2" fillId="0" borderId="29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17" xfId="0" applyNumberFormat="1" applyFont="1" applyFill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center" vertical="top" wrapText="1"/>
    </xf>
    <xf numFmtId="1" fontId="21" fillId="0" borderId="12" xfId="0" applyNumberFormat="1" applyFont="1" applyFill="1" applyBorder="1" applyAlignment="1">
      <alignment vertical="top" wrapText="1"/>
    </xf>
    <xf numFmtId="0" fontId="21" fillId="0" borderId="12" xfId="0" applyNumberFormat="1" applyFont="1" applyFill="1" applyBorder="1" applyAlignment="1">
      <alignment horizontal="left" vertical="top" wrapText="1"/>
    </xf>
    <xf numFmtId="0" fontId="21" fillId="0" borderId="30" xfId="0" applyNumberFormat="1" applyFont="1" applyFill="1" applyBorder="1" applyAlignment="1">
      <alignment horizontal="center" vertical="top" wrapText="1"/>
    </xf>
    <xf numFmtId="0" fontId="21" fillId="0" borderId="10" xfId="0" applyNumberFormat="1" applyFont="1" applyFill="1" applyBorder="1" applyAlignment="1">
      <alignment horizontal="center" vertical="top" wrapText="1"/>
    </xf>
    <xf numFmtId="0" fontId="87" fillId="0" borderId="0" xfId="0" applyFont="1" applyFill="1" applyAlignment="1">
      <alignment horizontal="left" vertical="center" wrapText="1"/>
    </xf>
    <xf numFmtId="16" fontId="6" fillId="0" borderId="21" xfId="0" applyNumberFormat="1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1" fillId="0" borderId="18" xfId="0" applyFont="1" applyFill="1" applyBorder="1" applyAlignment="1">
      <alignment horizontal="center" vertical="top" wrapText="1"/>
    </xf>
    <xf numFmtId="0" fontId="21" fillId="0" borderId="18" xfId="0" applyNumberFormat="1" applyFont="1" applyFill="1" applyBorder="1" applyAlignment="1">
      <alignment horizontal="center" vertical="top" wrapText="1"/>
    </xf>
    <xf numFmtId="0" fontId="91" fillId="0" borderId="18" xfId="0" applyFont="1" applyFill="1" applyBorder="1" applyAlignment="1">
      <alignment horizontal="center" vertical="top" wrapText="1"/>
    </xf>
    <xf numFmtId="0" fontId="18" fillId="0" borderId="18" xfId="0" applyFont="1" applyFill="1" applyBorder="1" applyAlignment="1">
      <alignment horizontal="center" vertical="top" wrapText="1"/>
    </xf>
    <xf numFmtId="16" fontId="6" fillId="0" borderId="14" xfId="0" applyNumberFormat="1" applyFont="1" applyFill="1" applyBorder="1" applyAlignment="1">
      <alignment horizontal="center" vertical="top" wrapText="1"/>
    </xf>
    <xf numFmtId="0" fontId="21" fillId="0" borderId="14" xfId="0" applyNumberFormat="1" applyFont="1" applyFill="1" applyBorder="1" applyAlignment="1">
      <alignment horizontal="center" vertical="top" wrapText="1"/>
    </xf>
    <xf numFmtId="0" fontId="87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16" fontId="18" fillId="0" borderId="12" xfId="0" applyNumberFormat="1" applyFont="1" applyFill="1" applyBorder="1" applyAlignment="1">
      <alignment horizontal="center" vertical="top" wrapText="1"/>
    </xf>
    <xf numFmtId="181" fontId="21" fillId="0" borderId="12" xfId="0" applyNumberFormat="1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center"/>
    </xf>
    <xf numFmtId="16" fontId="18" fillId="0" borderId="17" xfId="0" applyNumberFormat="1" applyFont="1" applyFill="1" applyBorder="1" applyAlignment="1">
      <alignment horizontal="center" vertical="top" wrapText="1"/>
    </xf>
    <xf numFmtId="0" fontId="6" fillId="0" borderId="30" xfId="0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0" fontId="87" fillId="0" borderId="0" xfId="0" applyFont="1" applyFill="1" applyAlignment="1">
      <alignment horizontal="justify"/>
    </xf>
    <xf numFmtId="0" fontId="18" fillId="0" borderId="30" xfId="0" applyFont="1" applyFill="1" applyBorder="1" applyAlignment="1">
      <alignment horizontal="center" vertical="top" wrapText="1"/>
    </xf>
    <xf numFmtId="0" fontId="18" fillId="0" borderId="19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left" vertical="top" wrapText="1"/>
    </xf>
    <xf numFmtId="0" fontId="2" fillId="0" borderId="32" xfId="0" applyFont="1" applyFill="1" applyBorder="1" applyAlignment="1">
      <alignment horizontal="left" vertical="top" wrapText="1"/>
    </xf>
    <xf numFmtId="0" fontId="11" fillId="0" borderId="20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justify"/>
    </xf>
    <xf numFmtId="0" fontId="6" fillId="0" borderId="10" xfId="0" applyFont="1" applyFill="1" applyBorder="1" applyAlignment="1">
      <alignment horizontal="center" vertical="justify"/>
    </xf>
    <xf numFmtId="0" fontId="6" fillId="0" borderId="0" xfId="0" applyFont="1" applyFill="1" applyAlignment="1">
      <alignment horizontal="center" vertical="justify"/>
    </xf>
    <xf numFmtId="16" fontId="6" fillId="0" borderId="10" xfId="0" applyNumberFormat="1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vertical="top" wrapText="1"/>
    </xf>
    <xf numFmtId="0" fontId="11" fillId="0" borderId="30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 wrapText="1"/>
    </xf>
    <xf numFmtId="0" fontId="92" fillId="0" borderId="18" xfId="0" applyFont="1" applyFill="1" applyBorder="1" applyAlignment="1">
      <alignment horizontal="center" vertical="top"/>
    </xf>
    <xf numFmtId="0" fontId="92" fillId="0" borderId="14" xfId="0" applyFont="1" applyFill="1" applyBorder="1" applyAlignment="1">
      <alignment horizontal="center" vertical="top"/>
    </xf>
    <xf numFmtId="0" fontId="40" fillId="0" borderId="17" xfId="0" applyFont="1" applyFill="1" applyBorder="1" applyAlignment="1">
      <alignment horizontal="left" vertical="top" wrapText="1"/>
    </xf>
    <xf numFmtId="181" fontId="21" fillId="0" borderId="12" xfId="0" applyNumberFormat="1" applyFont="1" applyFill="1" applyBorder="1" applyAlignment="1">
      <alignment horizontal="center" vertical="top" wrapText="1"/>
    </xf>
    <xf numFmtId="0" fontId="21" fillId="0" borderId="30" xfId="0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181" fontId="2" fillId="0" borderId="20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35" fillId="0" borderId="12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justify" wrapText="1"/>
    </xf>
    <xf numFmtId="0" fontId="2" fillId="0" borderId="10" xfId="0" applyFont="1" applyFill="1" applyBorder="1" applyAlignment="1">
      <alignment horizontal="center" vertical="justify" wrapText="1"/>
    </xf>
    <xf numFmtId="0" fontId="2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0" fontId="35" fillId="0" borderId="19" xfId="0" applyFont="1" applyFill="1" applyBorder="1" applyAlignment="1">
      <alignment horizontal="left" vertical="top" wrapText="1"/>
    </xf>
    <xf numFmtId="2" fontId="21" fillId="0" borderId="10" xfId="0" applyNumberFormat="1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left"/>
    </xf>
    <xf numFmtId="0" fontId="20" fillId="0" borderId="18" xfId="0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top" wrapText="1"/>
    </xf>
    <xf numFmtId="181" fontId="11" fillId="0" borderId="14" xfId="0" applyNumberFormat="1" applyFont="1" applyFill="1" applyBorder="1" applyAlignment="1">
      <alignment horizontal="center" vertical="top" wrapText="1"/>
    </xf>
    <xf numFmtId="181" fontId="11" fillId="0" borderId="29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justify" vertical="top"/>
    </xf>
    <xf numFmtId="0" fontId="12" fillId="0" borderId="10" xfId="0" applyFont="1" applyFill="1" applyBorder="1" applyAlignment="1">
      <alignment vertical="top" wrapText="1"/>
    </xf>
    <xf numFmtId="0" fontId="12" fillId="0" borderId="10" xfId="0" applyNumberFormat="1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justify" vertical="top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vertical="top" wrapText="1"/>
    </xf>
    <xf numFmtId="0" fontId="34" fillId="0" borderId="10" xfId="0" applyFont="1" applyFill="1" applyBorder="1" applyAlignment="1">
      <alignment horizontal="center" vertical="top" wrapText="1"/>
    </xf>
    <xf numFmtId="0" fontId="12" fillId="0" borderId="34" xfId="0" applyNumberFormat="1" applyFont="1" applyFill="1" applyBorder="1" applyAlignment="1" applyProtection="1">
      <alignment vertical="top" wrapText="1"/>
      <protection locked="0"/>
    </xf>
    <xf numFmtId="4" fontId="11" fillId="0" borderId="12" xfId="0" applyNumberFormat="1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left" vertical="top" wrapText="1"/>
    </xf>
    <xf numFmtId="0" fontId="40" fillId="0" borderId="12" xfId="0" applyFont="1" applyFill="1" applyBorder="1" applyAlignment="1">
      <alignment horizontal="center" vertical="top" wrapText="1"/>
    </xf>
    <xf numFmtId="181" fontId="40" fillId="0" borderId="21" xfId="0" applyNumberFormat="1" applyFont="1" applyFill="1" applyBorder="1" applyAlignment="1">
      <alignment horizontal="center" vertical="top"/>
    </xf>
    <xf numFmtId="181" fontId="40" fillId="0" borderId="21" xfId="0" applyNumberFormat="1" applyFont="1" applyFill="1" applyBorder="1" applyAlignment="1">
      <alignment horizontal="center" vertical="top" wrapText="1"/>
    </xf>
    <xf numFmtId="1" fontId="40" fillId="0" borderId="12" xfId="0" applyNumberFormat="1" applyFont="1" applyFill="1" applyBorder="1" applyAlignment="1">
      <alignment horizontal="center" vertical="top" wrapText="1"/>
    </xf>
    <xf numFmtId="0" fontId="41" fillId="0" borderId="12" xfId="0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 vertical="top" wrapText="1"/>
    </xf>
    <xf numFmtId="0" fontId="42" fillId="0" borderId="12" xfId="0" applyFont="1" applyFill="1" applyBorder="1" applyAlignment="1">
      <alignment horizontal="left" vertical="top" wrapText="1"/>
    </xf>
    <xf numFmtId="0" fontId="40" fillId="0" borderId="10" xfId="0" applyFont="1" applyFill="1" applyBorder="1" applyAlignment="1">
      <alignment horizontal="center" vertical="top"/>
    </xf>
    <xf numFmtId="181" fontId="40" fillId="0" borderId="10" xfId="0" applyNumberFormat="1" applyFont="1" applyFill="1" applyBorder="1" applyAlignment="1">
      <alignment horizontal="center" vertical="top"/>
    </xf>
    <xf numFmtId="1" fontId="40" fillId="0" borderId="10" xfId="0" applyNumberFormat="1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 horizontal="left" vertical="top" wrapText="1"/>
    </xf>
    <xf numFmtId="0" fontId="43" fillId="0" borderId="10" xfId="0" applyFont="1" applyFill="1" applyBorder="1" applyAlignment="1">
      <alignment horizontal="center" vertical="top" wrapText="1"/>
    </xf>
    <xf numFmtId="181" fontId="42" fillId="0" borderId="18" xfId="0" applyNumberFormat="1" applyFont="1" applyFill="1" applyBorder="1" applyAlignment="1">
      <alignment horizontal="center" vertical="top" wrapText="1"/>
    </xf>
    <xf numFmtId="181" fontId="42" fillId="0" borderId="10" xfId="0" applyNumberFormat="1" applyFont="1" applyFill="1" applyBorder="1" applyAlignment="1">
      <alignment horizontal="center" vertical="top" wrapText="1"/>
    </xf>
    <xf numFmtId="181" fontId="42" fillId="0" borderId="10" xfId="0" applyNumberFormat="1" applyFont="1" applyFill="1" applyBorder="1" applyAlignment="1">
      <alignment horizontal="center" vertical="top"/>
    </xf>
    <xf numFmtId="0" fontId="42" fillId="0" borderId="10" xfId="0" applyFont="1" applyFill="1" applyBorder="1" applyAlignment="1">
      <alignment horizontal="center" vertical="top"/>
    </xf>
    <xf numFmtId="0" fontId="44" fillId="0" borderId="10" xfId="0" applyFont="1" applyFill="1" applyBorder="1" applyAlignment="1">
      <alignment horizontal="center" vertical="top"/>
    </xf>
    <xf numFmtId="0" fontId="43" fillId="0" borderId="12" xfId="0" applyFont="1" applyFill="1" applyBorder="1" applyAlignment="1">
      <alignment horizontal="center" vertical="top" wrapText="1"/>
    </xf>
    <xf numFmtId="0" fontId="42" fillId="0" borderId="12" xfId="0" applyFont="1" applyFill="1" applyBorder="1" applyAlignment="1">
      <alignment horizontal="center" vertical="top"/>
    </xf>
    <xf numFmtId="0" fontId="42" fillId="0" borderId="12" xfId="0" applyFont="1" applyFill="1" applyBorder="1" applyAlignment="1">
      <alignment horizontal="center" vertical="top" wrapText="1"/>
    </xf>
    <xf numFmtId="0" fontId="44" fillId="0" borderId="12" xfId="0" applyFont="1" applyFill="1" applyBorder="1" applyAlignment="1">
      <alignment horizontal="center" vertical="top"/>
    </xf>
    <xf numFmtId="181" fontId="42" fillId="0" borderId="10" xfId="0" applyNumberFormat="1" applyFont="1" applyFill="1" applyBorder="1" applyAlignment="1">
      <alignment horizontal="left" vertical="top" wrapText="1"/>
    </xf>
    <xf numFmtId="181" fontId="43" fillId="0" borderId="12" xfId="0" applyNumberFormat="1" applyFont="1" applyFill="1" applyBorder="1" applyAlignment="1">
      <alignment horizontal="center" vertical="top" wrapText="1"/>
    </xf>
    <xf numFmtId="181" fontId="43" fillId="0" borderId="10" xfId="0" applyNumberFormat="1" applyFont="1" applyFill="1" applyBorder="1" applyAlignment="1">
      <alignment horizontal="center" vertical="top" wrapText="1"/>
    </xf>
    <xf numFmtId="2" fontId="42" fillId="0" borderId="10" xfId="0" applyNumberFormat="1" applyFont="1" applyFill="1" applyBorder="1" applyAlignment="1">
      <alignment horizontal="center" vertical="top"/>
    </xf>
    <xf numFmtId="2" fontId="42" fillId="0" borderId="10" xfId="0" applyNumberFormat="1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horizontal="center" vertical="top" wrapText="1"/>
    </xf>
    <xf numFmtId="0" fontId="93" fillId="0" borderId="10" xfId="0" applyFont="1" applyFill="1" applyBorder="1" applyAlignment="1">
      <alignment horizontal="center" vertical="top" wrapText="1"/>
    </xf>
    <xf numFmtId="1" fontId="40" fillId="0" borderId="10" xfId="0" applyNumberFormat="1" applyFont="1" applyFill="1" applyBorder="1" applyAlignment="1">
      <alignment vertical="top" wrapText="1"/>
    </xf>
    <xf numFmtId="181" fontId="42" fillId="0" borderId="0" xfId="0" applyNumberFormat="1" applyFont="1" applyFill="1" applyAlignment="1">
      <alignment horizontal="center" vertical="top"/>
    </xf>
    <xf numFmtId="1" fontId="42" fillId="0" borderId="10" xfId="0" applyNumberFormat="1" applyFont="1" applyFill="1" applyBorder="1" applyAlignment="1">
      <alignment vertical="top" wrapText="1"/>
    </xf>
    <xf numFmtId="0" fontId="86" fillId="0" borderId="10" xfId="0" applyFont="1" applyFill="1" applyBorder="1" applyAlignment="1">
      <alignment horizontal="center" vertical="top" wrapText="1"/>
    </xf>
    <xf numFmtId="0" fontId="42" fillId="0" borderId="19" xfId="0" applyFont="1" applyFill="1" applyBorder="1" applyAlignment="1">
      <alignment horizontal="left" vertical="top" wrapText="1"/>
    </xf>
    <xf numFmtId="0" fontId="42" fillId="0" borderId="20" xfId="0" applyFont="1" applyFill="1" applyBorder="1" applyAlignment="1">
      <alignment horizontal="center" vertical="top" wrapText="1"/>
    </xf>
    <xf numFmtId="0" fontId="42" fillId="0" borderId="0" xfId="0" applyFont="1" applyFill="1" applyBorder="1" applyAlignment="1">
      <alignment horizontal="center" vertical="top" wrapText="1"/>
    </xf>
    <xf numFmtId="0" fontId="42" fillId="0" borderId="0" xfId="0" applyFont="1" applyFill="1" applyAlignment="1">
      <alignment horizontal="center" vertical="top"/>
    </xf>
    <xf numFmtId="0" fontId="42" fillId="0" borderId="35" xfId="0" applyFont="1" applyFill="1" applyBorder="1" applyAlignment="1">
      <alignment horizontal="left" vertical="top" wrapText="1"/>
    </xf>
    <xf numFmtId="181" fontId="42" fillId="0" borderId="29" xfId="0" applyNumberFormat="1" applyFont="1" applyFill="1" applyBorder="1" applyAlignment="1">
      <alignment horizontal="center" vertical="top" wrapText="1"/>
    </xf>
    <xf numFmtId="0" fontId="42" fillId="0" borderId="29" xfId="0" applyFont="1" applyFill="1" applyBorder="1" applyAlignment="1">
      <alignment horizontal="left" vertical="top" wrapText="1"/>
    </xf>
    <xf numFmtId="0" fontId="42" fillId="0" borderId="29" xfId="0" applyFont="1" applyFill="1" applyBorder="1" applyAlignment="1">
      <alignment horizontal="center" vertical="top" wrapText="1"/>
    </xf>
    <xf numFmtId="0" fontId="42" fillId="0" borderId="36" xfId="0" applyFont="1" applyFill="1" applyBorder="1" applyAlignment="1">
      <alignment horizontal="center" vertical="top" wrapText="1"/>
    </xf>
    <xf numFmtId="0" fontId="42" fillId="0" borderId="37" xfId="0" applyFont="1" applyFill="1" applyBorder="1" applyAlignment="1">
      <alignment horizontal="left" vertical="top" wrapText="1"/>
    </xf>
    <xf numFmtId="181" fontId="42" fillId="0" borderId="21" xfId="0" applyNumberFormat="1" applyFont="1" applyFill="1" applyBorder="1" applyAlignment="1">
      <alignment horizontal="center" vertical="top" wrapText="1"/>
    </xf>
    <xf numFmtId="181" fontId="42" fillId="0" borderId="21" xfId="0" applyNumberFormat="1" applyFont="1" applyFill="1" applyBorder="1" applyAlignment="1">
      <alignment horizontal="center" vertical="top"/>
    </xf>
    <xf numFmtId="181" fontId="42" fillId="0" borderId="21" xfId="0" applyNumberFormat="1" applyFont="1" applyFill="1" applyBorder="1" applyAlignment="1">
      <alignment vertical="top" wrapText="1"/>
    </xf>
    <xf numFmtId="0" fontId="42" fillId="0" borderId="21" xfId="0" applyFont="1" applyFill="1" applyBorder="1" applyAlignment="1">
      <alignment horizontal="left" vertical="top" wrapText="1"/>
    </xf>
    <xf numFmtId="0" fontId="42" fillId="0" borderId="21" xfId="0" applyFont="1" applyFill="1" applyBorder="1" applyAlignment="1">
      <alignment horizontal="center" vertical="top" wrapText="1"/>
    </xf>
    <xf numFmtId="0" fontId="42" fillId="0" borderId="25" xfId="0" applyFont="1" applyFill="1" applyBorder="1" applyAlignment="1">
      <alignment horizontal="center" vertical="top" wrapText="1"/>
    </xf>
    <xf numFmtId="0" fontId="40" fillId="0" borderId="0" xfId="0" applyFont="1" applyFill="1" applyAlignment="1">
      <alignment horizontal="center" vertical="justify"/>
    </xf>
    <xf numFmtId="0" fontId="40" fillId="0" borderId="10" xfId="0" applyFont="1" applyFill="1" applyBorder="1" applyAlignment="1">
      <alignment horizontal="left" vertical="top" wrapText="1"/>
    </xf>
    <xf numFmtId="0" fontId="42" fillId="0" borderId="14" xfId="0" applyFont="1" applyFill="1" applyBorder="1" applyAlignment="1">
      <alignment horizontal="left" vertical="top" wrapText="1"/>
    </xf>
    <xf numFmtId="0" fontId="42" fillId="0" borderId="14" xfId="0" applyFont="1" applyFill="1" applyBorder="1" applyAlignment="1">
      <alignment horizontal="center" vertical="top" wrapText="1"/>
    </xf>
    <xf numFmtId="0" fontId="42" fillId="0" borderId="14" xfId="0" applyFont="1" applyFill="1" applyBorder="1" applyAlignment="1">
      <alignment horizontal="center" vertical="top"/>
    </xf>
    <xf numFmtId="1" fontId="42" fillId="0" borderId="14" xfId="0" applyNumberFormat="1" applyFont="1" applyFill="1" applyBorder="1" applyAlignment="1">
      <alignment vertical="top" wrapText="1"/>
    </xf>
    <xf numFmtId="0" fontId="21" fillId="0" borderId="17" xfId="0" applyFont="1" applyFill="1" applyBorder="1" applyAlignment="1">
      <alignment horizontal="left" vertical="top" wrapText="1"/>
    </xf>
    <xf numFmtId="0" fontId="0" fillId="0" borderId="0" xfId="0" applyFill="1" applyAlignment="1">
      <alignment horizontal="center"/>
    </xf>
    <xf numFmtId="0" fontId="87" fillId="0" borderId="20" xfId="0" applyFont="1" applyFill="1" applyBorder="1" applyAlignment="1">
      <alignment vertical="top" wrapText="1"/>
    </xf>
    <xf numFmtId="181" fontId="11" fillId="0" borderId="21" xfId="0" applyNumberFormat="1" applyFont="1" applyFill="1" applyBorder="1" applyAlignment="1">
      <alignment horizontal="center" vertical="top"/>
    </xf>
    <xf numFmtId="0" fontId="87" fillId="0" borderId="38" xfId="0" applyFont="1" applyFill="1" applyBorder="1" applyAlignment="1">
      <alignment wrapText="1"/>
    </xf>
    <xf numFmtId="0" fontId="2" fillId="0" borderId="21" xfId="0" applyFont="1" applyFill="1" applyBorder="1" applyAlignment="1">
      <alignment horizontal="center" vertical="top" wrapText="1"/>
    </xf>
    <xf numFmtId="0" fontId="87" fillId="0" borderId="14" xfId="0" applyFont="1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0" fontId="8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vertical="top" wrapText="1"/>
    </xf>
    <xf numFmtId="0" fontId="94" fillId="0" borderId="10" xfId="0" applyFont="1" applyFill="1" applyBorder="1" applyAlignment="1">
      <alignment horizontal="center"/>
    </xf>
    <xf numFmtId="0" fontId="94" fillId="0" borderId="12" xfId="0" applyFont="1" applyFill="1" applyBorder="1" applyAlignment="1">
      <alignment horizontal="center"/>
    </xf>
    <xf numFmtId="0" fontId="84" fillId="0" borderId="12" xfId="0" applyFont="1" applyFill="1" applyBorder="1" applyAlignment="1">
      <alignment horizontal="center"/>
    </xf>
    <xf numFmtId="0" fontId="84" fillId="0" borderId="10" xfId="0" applyFont="1" applyFill="1" applyBorder="1" applyAlignment="1">
      <alignment horizontal="center"/>
    </xf>
    <xf numFmtId="0" fontId="95" fillId="0" borderId="19" xfId="0" applyFont="1" applyFill="1" applyBorder="1" applyAlignment="1">
      <alignment horizontal="center"/>
    </xf>
    <xf numFmtId="0" fontId="84" fillId="0" borderId="39" xfId="0" applyFont="1" applyFill="1" applyBorder="1" applyAlignment="1">
      <alignment horizontal="center"/>
    </xf>
    <xf numFmtId="0" fontId="84" fillId="0" borderId="20" xfId="0" applyFont="1" applyFill="1" applyBorder="1" applyAlignment="1">
      <alignment horizontal="center"/>
    </xf>
    <xf numFmtId="0" fontId="95" fillId="0" borderId="39" xfId="0" applyFont="1" applyFill="1" applyBorder="1" applyAlignment="1">
      <alignment horizontal="center"/>
    </xf>
    <xf numFmtId="0" fontId="95" fillId="0" borderId="20" xfId="0" applyFont="1" applyFill="1" applyBorder="1" applyAlignment="1">
      <alignment horizontal="center"/>
    </xf>
    <xf numFmtId="0" fontId="94" fillId="0" borderId="19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center"/>
    </xf>
    <xf numFmtId="0" fontId="12" fillId="0" borderId="40" xfId="0" applyFont="1" applyFill="1" applyBorder="1" applyAlignment="1">
      <alignment horizontal="center" vertical="center" textRotation="90" wrapText="1"/>
    </xf>
    <xf numFmtId="0" fontId="12" fillId="0" borderId="22" xfId="0" applyFont="1" applyFill="1" applyBorder="1" applyAlignment="1">
      <alignment horizontal="center" vertical="center" textRotation="90" wrapText="1"/>
    </xf>
    <xf numFmtId="0" fontId="12" fillId="0" borderId="17" xfId="0" applyFont="1" applyFill="1" applyBorder="1" applyAlignment="1">
      <alignment horizontal="center" vertical="center" textRotation="90" wrapText="1"/>
    </xf>
    <xf numFmtId="0" fontId="12" fillId="0" borderId="30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18" xfId="0" applyFont="1" applyFill="1" applyBorder="1" applyAlignment="1">
      <alignment horizontal="center" vertical="top" wrapText="1"/>
    </xf>
    <xf numFmtId="0" fontId="12" fillId="0" borderId="21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center" textRotation="90" wrapText="1"/>
    </xf>
    <xf numFmtId="0" fontId="12" fillId="0" borderId="20" xfId="0" applyFont="1" applyFill="1" applyBorder="1" applyAlignment="1">
      <alignment horizontal="center" vertical="center" textRotation="90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29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6"/>
  <sheetViews>
    <sheetView view="pageBreakPreview" zoomScaleSheetLayoutView="100" zoomScalePageLayoutView="0" workbookViewId="0" topLeftCell="A145">
      <selection activeCell="I11" sqref="I11"/>
    </sheetView>
  </sheetViews>
  <sheetFormatPr defaultColWidth="9.140625" defaultRowHeight="15"/>
  <cols>
    <col min="1" max="1" width="7.8515625" style="4" customWidth="1"/>
    <col min="2" max="2" width="27.421875" style="4" customWidth="1"/>
    <col min="3" max="3" width="14.28125" style="4" customWidth="1"/>
    <col min="4" max="4" width="20.7109375" style="4" customWidth="1"/>
    <col min="5" max="5" width="15.57421875" style="4" customWidth="1"/>
    <col min="6" max="6" width="23.8515625" style="59" customWidth="1"/>
    <col min="7" max="7" width="17.8515625" style="4" customWidth="1"/>
  </cols>
  <sheetData>
    <row r="2" spans="1:7" ht="15" customHeight="1">
      <c r="A2" s="331" t="s">
        <v>39</v>
      </c>
      <c r="B2" s="332"/>
      <c r="C2" s="332"/>
      <c r="D2" s="332"/>
      <c r="E2" s="332"/>
      <c r="F2" s="332"/>
      <c r="G2" s="332"/>
    </row>
    <row r="3" spans="1:7" ht="15.75" customHeight="1">
      <c r="A3" s="331" t="s">
        <v>12</v>
      </c>
      <c r="B3" s="332"/>
      <c r="C3" s="332"/>
      <c r="D3" s="332"/>
      <c r="E3" s="332"/>
      <c r="F3" s="332"/>
      <c r="G3" s="332"/>
    </row>
    <row r="4" spans="1:7" ht="16.5" customHeight="1">
      <c r="A4" s="49"/>
      <c r="B4" s="49"/>
      <c r="C4" s="49"/>
      <c r="D4" s="49"/>
      <c r="E4" s="49"/>
      <c r="F4" s="333" t="s">
        <v>411</v>
      </c>
      <c r="G4" s="333"/>
    </row>
    <row r="5" spans="1:7" ht="90" customHeight="1">
      <c r="A5" s="50" t="s">
        <v>34</v>
      </c>
      <c r="B5" s="50" t="s">
        <v>3</v>
      </c>
      <c r="C5" s="50" t="s">
        <v>40</v>
      </c>
      <c r="D5" s="50" t="s">
        <v>13</v>
      </c>
      <c r="E5" s="50" t="s">
        <v>14</v>
      </c>
      <c r="F5" s="51" t="s">
        <v>15</v>
      </c>
      <c r="G5" s="50" t="s">
        <v>4</v>
      </c>
    </row>
    <row r="6" spans="1:7" s="29" customFormat="1" ht="120">
      <c r="A6" s="52">
        <v>1</v>
      </c>
      <c r="B6" s="100" t="s">
        <v>63</v>
      </c>
      <c r="C6" s="79" t="s">
        <v>414</v>
      </c>
      <c r="D6" s="100" t="s">
        <v>501</v>
      </c>
      <c r="E6" s="101" t="s">
        <v>59</v>
      </c>
      <c r="F6" s="79">
        <v>84611.5</v>
      </c>
      <c r="G6" s="102"/>
    </row>
    <row r="7" spans="1:7" s="29" customFormat="1" ht="150">
      <c r="A7" s="52">
        <v>2</v>
      </c>
      <c r="B7" s="108" t="s">
        <v>64</v>
      </c>
      <c r="C7" s="79" t="s">
        <v>414</v>
      </c>
      <c r="D7" s="100" t="s">
        <v>415</v>
      </c>
      <c r="E7" s="101" t="s">
        <v>416</v>
      </c>
      <c r="F7" s="80">
        <v>28061.4</v>
      </c>
      <c r="G7" s="102"/>
    </row>
    <row r="8" spans="1:7" s="29" customFormat="1" ht="180">
      <c r="A8" s="52">
        <v>3</v>
      </c>
      <c r="B8" s="100" t="s">
        <v>65</v>
      </c>
      <c r="C8" s="79" t="s">
        <v>414</v>
      </c>
      <c r="D8" s="109" t="s">
        <v>518</v>
      </c>
      <c r="E8" s="101" t="s">
        <v>432</v>
      </c>
      <c r="F8" s="80">
        <v>1380.6</v>
      </c>
      <c r="G8" s="102"/>
    </row>
    <row r="9" spans="1:7" ht="180">
      <c r="A9" s="52">
        <v>4</v>
      </c>
      <c r="B9" s="100" t="s">
        <v>66</v>
      </c>
      <c r="C9" s="79" t="s">
        <v>414</v>
      </c>
      <c r="D9" s="100" t="s">
        <v>443</v>
      </c>
      <c r="E9" s="101" t="s">
        <v>432</v>
      </c>
      <c r="F9" s="79">
        <v>1056.5</v>
      </c>
      <c r="G9" s="102"/>
    </row>
    <row r="10" spans="1:7" ht="108" customHeight="1">
      <c r="A10" s="52">
        <v>5</v>
      </c>
      <c r="B10" s="100" t="s">
        <v>67</v>
      </c>
      <c r="C10" s="79" t="s">
        <v>544</v>
      </c>
      <c r="D10" s="100" t="s">
        <v>545</v>
      </c>
      <c r="E10" s="101" t="s">
        <v>62</v>
      </c>
      <c r="F10" s="79">
        <v>200672</v>
      </c>
      <c r="G10" s="102"/>
    </row>
    <row r="11" spans="1:7" ht="180">
      <c r="A11" s="52">
        <v>6</v>
      </c>
      <c r="B11" s="100" t="s">
        <v>68</v>
      </c>
      <c r="C11" s="79" t="s">
        <v>414</v>
      </c>
      <c r="D11" s="100" t="s">
        <v>455</v>
      </c>
      <c r="E11" s="101" t="s">
        <v>432</v>
      </c>
      <c r="F11" s="80">
        <v>0</v>
      </c>
      <c r="G11" s="102"/>
    </row>
    <row r="12" spans="1:7" s="29" customFormat="1" ht="105">
      <c r="A12" s="52">
        <v>7</v>
      </c>
      <c r="B12" s="100" t="s">
        <v>69</v>
      </c>
      <c r="C12" s="79" t="s">
        <v>414</v>
      </c>
      <c r="D12" s="100" t="s">
        <v>500</v>
      </c>
      <c r="E12" s="101" t="s">
        <v>7</v>
      </c>
      <c r="F12" s="79">
        <v>6081.3</v>
      </c>
      <c r="G12" s="102"/>
    </row>
    <row r="13" spans="1:7" ht="150">
      <c r="A13" s="52">
        <v>8</v>
      </c>
      <c r="B13" s="100" t="s">
        <v>70</v>
      </c>
      <c r="C13" s="79" t="s">
        <v>414</v>
      </c>
      <c r="D13" s="100" t="s">
        <v>417</v>
      </c>
      <c r="E13" s="101" t="s">
        <v>416</v>
      </c>
      <c r="F13" s="79">
        <v>285976.89</v>
      </c>
      <c r="G13" s="102"/>
    </row>
    <row r="14" spans="1:7" s="29" customFormat="1" ht="165">
      <c r="A14" s="52">
        <v>9</v>
      </c>
      <c r="B14" s="100" t="s">
        <v>71</v>
      </c>
      <c r="C14" s="79" t="s">
        <v>32</v>
      </c>
      <c r="D14" s="100" t="s">
        <v>373</v>
      </c>
      <c r="E14" s="101" t="s">
        <v>61</v>
      </c>
      <c r="F14" s="79">
        <v>31945.9</v>
      </c>
      <c r="G14" s="102"/>
    </row>
    <row r="15" spans="1:7" s="29" customFormat="1" ht="165">
      <c r="A15" s="52">
        <v>10</v>
      </c>
      <c r="B15" s="100" t="s">
        <v>72</v>
      </c>
      <c r="C15" s="79" t="s">
        <v>414</v>
      </c>
      <c r="D15" s="100" t="s">
        <v>453</v>
      </c>
      <c r="E15" s="101" t="s">
        <v>60</v>
      </c>
      <c r="F15" s="79">
        <v>16384</v>
      </c>
      <c r="G15" s="102"/>
    </row>
    <row r="16" spans="1:7" ht="180">
      <c r="A16" s="52">
        <v>11</v>
      </c>
      <c r="B16" s="108" t="s">
        <v>491</v>
      </c>
      <c r="C16" s="79" t="s">
        <v>32</v>
      </c>
      <c r="D16" s="100" t="s">
        <v>492</v>
      </c>
      <c r="E16" s="101" t="s">
        <v>432</v>
      </c>
      <c r="F16" s="51">
        <v>384.7</v>
      </c>
      <c r="G16" s="102"/>
    </row>
    <row r="17" spans="1:7" ht="15.75" customHeight="1">
      <c r="A17" s="334" t="s">
        <v>269</v>
      </c>
      <c r="B17" s="334"/>
      <c r="C17" s="334"/>
      <c r="D17" s="334"/>
      <c r="E17" s="334"/>
      <c r="F17" s="334"/>
      <c r="G17" s="334"/>
    </row>
    <row r="18" spans="1:7" ht="60">
      <c r="A18" s="52">
        <v>1</v>
      </c>
      <c r="B18" s="81" t="s">
        <v>270</v>
      </c>
      <c r="C18" s="79" t="s">
        <v>32</v>
      </c>
      <c r="D18" s="50" t="s">
        <v>457</v>
      </c>
      <c r="E18" s="51" t="s">
        <v>271</v>
      </c>
      <c r="F18" s="80">
        <v>1383.6</v>
      </c>
      <c r="G18" s="82"/>
    </row>
    <row r="19" spans="1:7" ht="60">
      <c r="A19" s="52">
        <v>2</v>
      </c>
      <c r="B19" s="81" t="s">
        <v>272</v>
      </c>
      <c r="C19" s="79" t="s">
        <v>32</v>
      </c>
      <c r="D19" s="50" t="s">
        <v>457</v>
      </c>
      <c r="E19" s="51" t="s">
        <v>271</v>
      </c>
      <c r="F19" s="80">
        <v>92647.7</v>
      </c>
      <c r="G19" s="82"/>
    </row>
    <row r="20" spans="1:7" ht="105">
      <c r="A20" s="52">
        <v>3</v>
      </c>
      <c r="B20" s="81" t="s">
        <v>273</v>
      </c>
      <c r="C20" s="79" t="s">
        <v>32</v>
      </c>
      <c r="D20" s="50" t="s">
        <v>457</v>
      </c>
      <c r="E20" s="51" t="s">
        <v>271</v>
      </c>
      <c r="F20" s="80">
        <v>1410</v>
      </c>
      <c r="G20" s="82"/>
    </row>
    <row r="21" spans="1:7" ht="60">
      <c r="A21" s="52">
        <v>4</v>
      </c>
      <c r="B21" s="81" t="s">
        <v>274</v>
      </c>
      <c r="C21" s="79" t="s">
        <v>32</v>
      </c>
      <c r="D21" s="50" t="s">
        <v>457</v>
      </c>
      <c r="E21" s="51" t="s">
        <v>271</v>
      </c>
      <c r="F21" s="80">
        <v>36194.5</v>
      </c>
      <c r="G21" s="82"/>
    </row>
    <row r="22" spans="1:7" ht="60">
      <c r="A22" s="52">
        <v>5</v>
      </c>
      <c r="B22" s="81" t="s">
        <v>275</v>
      </c>
      <c r="C22" s="79" t="s">
        <v>32</v>
      </c>
      <c r="D22" s="50" t="s">
        <v>457</v>
      </c>
      <c r="E22" s="51" t="s">
        <v>271</v>
      </c>
      <c r="F22" s="80">
        <v>451.2</v>
      </c>
      <c r="G22" s="82"/>
    </row>
    <row r="23" spans="1:7" ht="60">
      <c r="A23" s="52">
        <v>6</v>
      </c>
      <c r="B23" s="81" t="s">
        <v>276</v>
      </c>
      <c r="C23" s="79" t="s">
        <v>32</v>
      </c>
      <c r="D23" s="50" t="s">
        <v>457</v>
      </c>
      <c r="E23" s="51" t="s">
        <v>271</v>
      </c>
      <c r="F23" s="80">
        <v>37279.1</v>
      </c>
      <c r="G23" s="82"/>
    </row>
    <row r="24" spans="1:7" ht="60">
      <c r="A24" s="52">
        <v>7</v>
      </c>
      <c r="B24" s="81" t="s">
        <v>277</v>
      </c>
      <c r="C24" s="79" t="s">
        <v>32</v>
      </c>
      <c r="D24" s="50" t="s">
        <v>457</v>
      </c>
      <c r="E24" s="51" t="s">
        <v>271</v>
      </c>
      <c r="F24" s="80">
        <v>16798.8</v>
      </c>
      <c r="G24" s="82"/>
    </row>
    <row r="25" spans="1:7" ht="60">
      <c r="A25" s="110">
        <v>8</v>
      </c>
      <c r="B25" s="111" t="s">
        <v>278</v>
      </c>
      <c r="C25" s="112" t="s">
        <v>414</v>
      </c>
      <c r="D25" s="113" t="s">
        <v>457</v>
      </c>
      <c r="E25" s="114" t="s">
        <v>271</v>
      </c>
      <c r="F25" s="115">
        <v>2725.6</v>
      </c>
      <c r="G25" s="116"/>
    </row>
    <row r="26" spans="1:7" ht="15.75" customHeight="1">
      <c r="A26" s="335" t="s">
        <v>279</v>
      </c>
      <c r="B26" s="336"/>
      <c r="C26" s="336"/>
      <c r="D26" s="336"/>
      <c r="E26" s="336"/>
      <c r="F26" s="336"/>
      <c r="G26" s="336"/>
    </row>
    <row r="27" spans="1:7" ht="60">
      <c r="A27" s="52">
        <v>1</v>
      </c>
      <c r="B27" s="81" t="s">
        <v>270</v>
      </c>
      <c r="C27" s="79" t="s">
        <v>414</v>
      </c>
      <c r="D27" s="81" t="s">
        <v>465</v>
      </c>
      <c r="E27" s="51" t="s">
        <v>280</v>
      </c>
      <c r="F27" s="80">
        <v>258.8</v>
      </c>
      <c r="G27" s="82"/>
    </row>
    <row r="28" spans="1:7" ht="60">
      <c r="A28" s="52">
        <v>2</v>
      </c>
      <c r="B28" s="81" t="s">
        <v>272</v>
      </c>
      <c r="C28" s="79" t="s">
        <v>414</v>
      </c>
      <c r="D28" s="81" t="s">
        <v>465</v>
      </c>
      <c r="E28" s="51" t="s">
        <v>280</v>
      </c>
      <c r="F28" s="80">
        <v>13461.1</v>
      </c>
      <c r="G28" s="82"/>
    </row>
    <row r="29" spans="1:7" ht="105">
      <c r="A29" s="52">
        <v>3</v>
      </c>
      <c r="B29" s="81" t="s">
        <v>273</v>
      </c>
      <c r="C29" s="79" t="s">
        <v>414</v>
      </c>
      <c r="D29" s="81" t="s">
        <v>465</v>
      </c>
      <c r="E29" s="51" t="s">
        <v>280</v>
      </c>
      <c r="F29" s="80">
        <v>37</v>
      </c>
      <c r="G29" s="82"/>
    </row>
    <row r="30" spans="1:7" ht="60">
      <c r="A30" s="52">
        <v>4</v>
      </c>
      <c r="B30" s="81" t="s">
        <v>274</v>
      </c>
      <c r="C30" s="79" t="s">
        <v>414</v>
      </c>
      <c r="D30" s="81" t="s">
        <v>465</v>
      </c>
      <c r="E30" s="51" t="s">
        <v>280</v>
      </c>
      <c r="F30" s="80">
        <v>5352.2</v>
      </c>
      <c r="G30" s="82"/>
    </row>
    <row r="31" spans="1:7" ht="60">
      <c r="A31" s="52">
        <v>5</v>
      </c>
      <c r="B31" s="81" t="s">
        <v>275</v>
      </c>
      <c r="C31" s="79" t="s">
        <v>414</v>
      </c>
      <c r="D31" s="81" t="s">
        <v>465</v>
      </c>
      <c r="E31" s="51" t="s">
        <v>280</v>
      </c>
      <c r="F31" s="80">
        <v>295.5</v>
      </c>
      <c r="G31" s="82"/>
    </row>
    <row r="32" spans="1:7" ht="60">
      <c r="A32" s="52">
        <v>6</v>
      </c>
      <c r="B32" s="81" t="s">
        <v>281</v>
      </c>
      <c r="C32" s="79" t="s">
        <v>414</v>
      </c>
      <c r="D32" s="81" t="s">
        <v>465</v>
      </c>
      <c r="E32" s="51" t="s">
        <v>280</v>
      </c>
      <c r="F32" s="80">
        <v>5860.4</v>
      </c>
      <c r="G32" s="82"/>
    </row>
    <row r="33" spans="1:7" ht="60">
      <c r="A33" s="52">
        <v>7</v>
      </c>
      <c r="B33" s="81" t="s">
        <v>277</v>
      </c>
      <c r="C33" s="79" t="s">
        <v>414</v>
      </c>
      <c r="D33" s="81" t="s">
        <v>465</v>
      </c>
      <c r="E33" s="51" t="s">
        <v>280</v>
      </c>
      <c r="F33" s="80">
        <v>2112.4</v>
      </c>
      <c r="G33" s="82"/>
    </row>
    <row r="34" spans="1:7" ht="60">
      <c r="A34" s="52">
        <v>8</v>
      </c>
      <c r="B34" s="81" t="s">
        <v>278</v>
      </c>
      <c r="C34" s="79" t="s">
        <v>414</v>
      </c>
      <c r="D34" s="81" t="s">
        <v>465</v>
      </c>
      <c r="E34" s="51" t="s">
        <v>280</v>
      </c>
      <c r="F34" s="80">
        <v>9.3</v>
      </c>
      <c r="G34" s="82"/>
    </row>
    <row r="35" spans="1:7" ht="15.75" customHeight="1">
      <c r="A35" s="334" t="s">
        <v>282</v>
      </c>
      <c r="B35" s="337"/>
      <c r="C35" s="337"/>
      <c r="D35" s="337"/>
      <c r="E35" s="337"/>
      <c r="F35" s="337"/>
      <c r="G35" s="337"/>
    </row>
    <row r="36" spans="1:7" ht="60">
      <c r="A36" s="52">
        <v>1</v>
      </c>
      <c r="B36" s="81" t="s">
        <v>270</v>
      </c>
      <c r="C36" s="79" t="s">
        <v>414</v>
      </c>
      <c r="D36" s="117" t="s">
        <v>458</v>
      </c>
      <c r="E36" s="50" t="s">
        <v>283</v>
      </c>
      <c r="F36" s="79">
        <v>0</v>
      </c>
      <c r="G36" s="82"/>
    </row>
    <row r="37" spans="1:7" ht="60">
      <c r="A37" s="52">
        <v>2</v>
      </c>
      <c r="B37" s="81" t="s">
        <v>272</v>
      </c>
      <c r="C37" s="79" t="s">
        <v>414</v>
      </c>
      <c r="D37" s="117" t="s">
        <v>458</v>
      </c>
      <c r="E37" s="50" t="s">
        <v>283</v>
      </c>
      <c r="F37" s="79">
        <v>209.2</v>
      </c>
      <c r="G37" s="82"/>
    </row>
    <row r="38" spans="1:7" ht="105">
      <c r="A38" s="52">
        <v>3</v>
      </c>
      <c r="B38" s="81" t="s">
        <v>273</v>
      </c>
      <c r="C38" s="79" t="s">
        <v>414</v>
      </c>
      <c r="D38" s="117" t="s">
        <v>458</v>
      </c>
      <c r="E38" s="50" t="s">
        <v>283</v>
      </c>
      <c r="F38" s="79">
        <v>0</v>
      </c>
      <c r="G38" s="82"/>
    </row>
    <row r="39" spans="1:7" ht="60">
      <c r="A39" s="52">
        <v>4</v>
      </c>
      <c r="B39" s="81" t="s">
        <v>274</v>
      </c>
      <c r="C39" s="79" t="s">
        <v>414</v>
      </c>
      <c r="D39" s="117" t="s">
        <v>458</v>
      </c>
      <c r="E39" s="50" t="s">
        <v>283</v>
      </c>
      <c r="F39" s="79">
        <v>45.7</v>
      </c>
      <c r="G39" s="82"/>
    </row>
    <row r="40" spans="1:7" ht="60">
      <c r="A40" s="52">
        <v>5</v>
      </c>
      <c r="B40" s="81" t="s">
        <v>275</v>
      </c>
      <c r="C40" s="79" t="s">
        <v>414</v>
      </c>
      <c r="D40" s="117" t="s">
        <v>458</v>
      </c>
      <c r="E40" s="50" t="s">
        <v>283</v>
      </c>
      <c r="F40" s="79">
        <v>0</v>
      </c>
      <c r="G40" s="82"/>
    </row>
    <row r="41" spans="1:7" ht="60">
      <c r="A41" s="52">
        <v>6</v>
      </c>
      <c r="B41" s="81" t="s">
        <v>276</v>
      </c>
      <c r="C41" s="79" t="s">
        <v>414</v>
      </c>
      <c r="D41" s="117" t="s">
        <v>458</v>
      </c>
      <c r="E41" s="50" t="s">
        <v>283</v>
      </c>
      <c r="F41" s="79">
        <v>2227</v>
      </c>
      <c r="G41" s="82"/>
    </row>
    <row r="42" spans="1:7" ht="60">
      <c r="A42" s="52">
        <v>7</v>
      </c>
      <c r="B42" s="81" t="s">
        <v>277</v>
      </c>
      <c r="C42" s="79" t="s">
        <v>414</v>
      </c>
      <c r="D42" s="117" t="s">
        <v>458</v>
      </c>
      <c r="E42" s="50" t="s">
        <v>283</v>
      </c>
      <c r="F42" s="79">
        <v>3866.1</v>
      </c>
      <c r="G42" s="82"/>
    </row>
    <row r="43" spans="1:7" ht="60">
      <c r="A43" s="52">
        <v>8</v>
      </c>
      <c r="B43" s="81" t="s">
        <v>278</v>
      </c>
      <c r="C43" s="79" t="s">
        <v>414</v>
      </c>
      <c r="D43" s="117" t="s">
        <v>458</v>
      </c>
      <c r="E43" s="50" t="s">
        <v>283</v>
      </c>
      <c r="F43" s="79">
        <v>75.3</v>
      </c>
      <c r="G43" s="82"/>
    </row>
    <row r="44" spans="1:7" ht="15.75" customHeight="1">
      <c r="A44" s="334" t="s">
        <v>284</v>
      </c>
      <c r="B44" s="337"/>
      <c r="C44" s="337"/>
      <c r="D44" s="337"/>
      <c r="E44" s="337"/>
      <c r="F44" s="337"/>
      <c r="G44" s="337"/>
    </row>
    <row r="45" spans="1:7" ht="60">
      <c r="A45" s="52">
        <v>1</v>
      </c>
      <c r="B45" s="81" t="s">
        <v>270</v>
      </c>
      <c r="C45" s="79" t="s">
        <v>414</v>
      </c>
      <c r="D45" s="50" t="s">
        <v>454</v>
      </c>
      <c r="E45" s="50" t="s">
        <v>285</v>
      </c>
      <c r="F45" s="51">
        <v>59.8</v>
      </c>
      <c r="G45" s="82"/>
    </row>
    <row r="46" spans="1:7" ht="60">
      <c r="A46" s="52">
        <v>2</v>
      </c>
      <c r="B46" s="81" t="s">
        <v>272</v>
      </c>
      <c r="C46" s="79" t="s">
        <v>414</v>
      </c>
      <c r="D46" s="50" t="s">
        <v>454</v>
      </c>
      <c r="E46" s="50" t="s">
        <v>285</v>
      </c>
      <c r="F46" s="51">
        <v>417.3</v>
      </c>
      <c r="G46" s="82"/>
    </row>
    <row r="47" spans="1:7" ht="105">
      <c r="A47" s="52">
        <v>3</v>
      </c>
      <c r="B47" s="81" t="s">
        <v>273</v>
      </c>
      <c r="C47" s="79" t="s">
        <v>414</v>
      </c>
      <c r="D47" s="50" t="s">
        <v>454</v>
      </c>
      <c r="E47" s="50" t="s">
        <v>285</v>
      </c>
      <c r="F47" s="51">
        <v>4.7</v>
      </c>
      <c r="G47" s="82"/>
    </row>
    <row r="48" spans="1:7" ht="60">
      <c r="A48" s="52">
        <v>4</v>
      </c>
      <c r="B48" s="81" t="s">
        <v>274</v>
      </c>
      <c r="C48" s="79" t="s">
        <v>414</v>
      </c>
      <c r="D48" s="50" t="s">
        <v>454</v>
      </c>
      <c r="E48" s="50" t="s">
        <v>285</v>
      </c>
      <c r="F48" s="51">
        <v>1029.7</v>
      </c>
      <c r="G48" s="82"/>
    </row>
    <row r="49" spans="1:7" ht="60">
      <c r="A49" s="52">
        <v>5</v>
      </c>
      <c r="B49" s="81" t="s">
        <v>286</v>
      </c>
      <c r="C49" s="79" t="s">
        <v>414</v>
      </c>
      <c r="D49" s="50" t="s">
        <v>454</v>
      </c>
      <c r="E49" s="50" t="s">
        <v>285</v>
      </c>
      <c r="F49" s="51">
        <v>0</v>
      </c>
      <c r="G49" s="82"/>
    </row>
    <row r="50" spans="1:7" ht="60">
      <c r="A50" s="52">
        <v>6</v>
      </c>
      <c r="B50" s="81" t="s">
        <v>276</v>
      </c>
      <c r="C50" s="79" t="s">
        <v>414</v>
      </c>
      <c r="D50" s="50" t="s">
        <v>454</v>
      </c>
      <c r="E50" s="50" t="s">
        <v>285</v>
      </c>
      <c r="F50" s="79">
        <v>2122.6</v>
      </c>
      <c r="G50" s="82"/>
    </row>
    <row r="51" spans="1:7" ht="60">
      <c r="A51" s="52">
        <v>7</v>
      </c>
      <c r="B51" s="81" t="s">
        <v>277</v>
      </c>
      <c r="C51" s="79" t="s">
        <v>414</v>
      </c>
      <c r="D51" s="50" t="s">
        <v>454</v>
      </c>
      <c r="E51" s="50" t="s">
        <v>285</v>
      </c>
      <c r="F51" s="79">
        <v>885</v>
      </c>
      <c r="G51" s="82"/>
    </row>
    <row r="52" spans="1:7" ht="60">
      <c r="A52" s="52">
        <v>8</v>
      </c>
      <c r="B52" s="81" t="s">
        <v>278</v>
      </c>
      <c r="C52" s="79" t="s">
        <v>414</v>
      </c>
      <c r="D52" s="50" t="s">
        <v>454</v>
      </c>
      <c r="E52" s="50" t="s">
        <v>285</v>
      </c>
      <c r="F52" s="80">
        <v>0</v>
      </c>
      <c r="G52" s="82"/>
    </row>
    <row r="53" spans="1:7" ht="15.75" customHeight="1">
      <c r="A53" s="334" t="s">
        <v>287</v>
      </c>
      <c r="B53" s="334"/>
      <c r="C53" s="334"/>
      <c r="D53" s="334"/>
      <c r="E53" s="334"/>
      <c r="F53" s="334"/>
      <c r="G53" s="334"/>
    </row>
    <row r="54" spans="1:7" ht="60">
      <c r="A54" s="52">
        <v>1</v>
      </c>
      <c r="B54" s="81" t="s">
        <v>270</v>
      </c>
      <c r="C54" s="79" t="s">
        <v>32</v>
      </c>
      <c r="D54" s="50" t="s">
        <v>523</v>
      </c>
      <c r="E54" s="50" t="s">
        <v>288</v>
      </c>
      <c r="F54" s="79">
        <v>725</v>
      </c>
      <c r="G54" s="82"/>
    </row>
    <row r="55" spans="1:7" ht="60">
      <c r="A55" s="52">
        <v>2</v>
      </c>
      <c r="B55" s="81" t="s">
        <v>272</v>
      </c>
      <c r="C55" s="79" t="s">
        <v>32</v>
      </c>
      <c r="D55" s="50" t="s">
        <v>523</v>
      </c>
      <c r="E55" s="50" t="s">
        <v>288</v>
      </c>
      <c r="F55" s="79">
        <v>44516.6</v>
      </c>
      <c r="G55" s="82"/>
    </row>
    <row r="56" spans="1:7" ht="105">
      <c r="A56" s="52">
        <v>3</v>
      </c>
      <c r="B56" s="81" t="s">
        <v>273</v>
      </c>
      <c r="C56" s="79" t="s">
        <v>32</v>
      </c>
      <c r="D56" s="50" t="s">
        <v>523</v>
      </c>
      <c r="E56" s="50" t="s">
        <v>288</v>
      </c>
      <c r="F56" s="79">
        <v>653</v>
      </c>
      <c r="G56" s="82"/>
    </row>
    <row r="57" spans="1:7" ht="60">
      <c r="A57" s="52">
        <v>4</v>
      </c>
      <c r="B57" s="81" t="s">
        <v>274</v>
      </c>
      <c r="C57" s="79" t="s">
        <v>32</v>
      </c>
      <c r="D57" s="50" t="s">
        <v>523</v>
      </c>
      <c r="E57" s="50" t="s">
        <v>288</v>
      </c>
      <c r="F57" s="79">
        <v>9239.6</v>
      </c>
      <c r="G57" s="82"/>
    </row>
    <row r="58" spans="1:7" ht="60">
      <c r="A58" s="52">
        <v>5</v>
      </c>
      <c r="B58" s="81" t="s">
        <v>275</v>
      </c>
      <c r="C58" s="79" t="s">
        <v>32</v>
      </c>
      <c r="D58" s="50" t="s">
        <v>523</v>
      </c>
      <c r="E58" s="50" t="s">
        <v>288</v>
      </c>
      <c r="F58" s="79">
        <v>377.7</v>
      </c>
      <c r="G58" s="82"/>
    </row>
    <row r="59" spans="1:7" ht="60">
      <c r="A59" s="52">
        <v>6</v>
      </c>
      <c r="B59" s="81" t="s">
        <v>276</v>
      </c>
      <c r="C59" s="79" t="s">
        <v>32</v>
      </c>
      <c r="D59" s="50" t="s">
        <v>523</v>
      </c>
      <c r="E59" s="50" t="s">
        <v>288</v>
      </c>
      <c r="F59" s="79">
        <v>32036.5</v>
      </c>
      <c r="G59" s="82"/>
    </row>
    <row r="60" spans="1:7" ht="60">
      <c r="A60" s="52">
        <v>7</v>
      </c>
      <c r="B60" s="81" t="s">
        <v>277</v>
      </c>
      <c r="C60" s="79" t="s">
        <v>32</v>
      </c>
      <c r="D60" s="50" t="s">
        <v>523</v>
      </c>
      <c r="E60" s="50" t="s">
        <v>288</v>
      </c>
      <c r="F60" s="79">
        <v>15059.9</v>
      </c>
      <c r="G60" s="82"/>
    </row>
    <row r="61" spans="1:7" ht="60">
      <c r="A61" s="52">
        <v>8</v>
      </c>
      <c r="B61" s="81" t="s">
        <v>289</v>
      </c>
      <c r="C61" s="79" t="s">
        <v>32</v>
      </c>
      <c r="D61" s="50" t="s">
        <v>523</v>
      </c>
      <c r="E61" s="50" t="s">
        <v>288</v>
      </c>
      <c r="F61" s="79">
        <v>1163.5</v>
      </c>
      <c r="G61" s="82"/>
    </row>
    <row r="62" spans="1:7" ht="15.75" customHeight="1">
      <c r="A62" s="343" t="s">
        <v>290</v>
      </c>
      <c r="B62" s="339"/>
      <c r="C62" s="339"/>
      <c r="D62" s="339"/>
      <c r="E62" s="339"/>
      <c r="F62" s="339"/>
      <c r="G62" s="340"/>
    </row>
    <row r="63" spans="1:7" ht="90">
      <c r="A63" s="52">
        <v>1</v>
      </c>
      <c r="B63" s="81" t="s">
        <v>270</v>
      </c>
      <c r="C63" s="79" t="s">
        <v>414</v>
      </c>
      <c r="D63" s="100" t="s">
        <v>412</v>
      </c>
      <c r="E63" s="50" t="s">
        <v>291</v>
      </c>
      <c r="F63" s="79">
        <v>183.7</v>
      </c>
      <c r="G63" s="82"/>
    </row>
    <row r="64" spans="1:7" ht="90">
      <c r="A64" s="52">
        <v>2</v>
      </c>
      <c r="B64" s="81" t="s">
        <v>272</v>
      </c>
      <c r="C64" s="79" t="s">
        <v>414</v>
      </c>
      <c r="D64" s="100" t="s">
        <v>413</v>
      </c>
      <c r="E64" s="50" t="s">
        <v>291</v>
      </c>
      <c r="F64" s="79">
        <v>1524.8</v>
      </c>
      <c r="G64" s="82"/>
    </row>
    <row r="65" spans="1:7" ht="105">
      <c r="A65" s="52">
        <v>3</v>
      </c>
      <c r="B65" s="81" t="s">
        <v>292</v>
      </c>
      <c r="C65" s="79" t="s">
        <v>414</v>
      </c>
      <c r="D65" s="100" t="s">
        <v>412</v>
      </c>
      <c r="E65" s="50" t="s">
        <v>291</v>
      </c>
      <c r="F65" s="79">
        <v>0</v>
      </c>
      <c r="G65" s="82"/>
    </row>
    <row r="66" spans="1:7" ht="90">
      <c r="A66" s="52">
        <v>4</v>
      </c>
      <c r="B66" s="81" t="s">
        <v>274</v>
      </c>
      <c r="C66" s="79" t="s">
        <v>414</v>
      </c>
      <c r="D66" s="100" t="s">
        <v>412</v>
      </c>
      <c r="E66" s="50" t="s">
        <v>291</v>
      </c>
      <c r="F66" s="79">
        <v>2086.8</v>
      </c>
      <c r="G66" s="82"/>
    </row>
    <row r="67" spans="1:7" ht="90">
      <c r="A67" s="52">
        <v>5</v>
      </c>
      <c r="B67" s="81" t="s">
        <v>275</v>
      </c>
      <c r="C67" s="79" t="s">
        <v>414</v>
      </c>
      <c r="D67" s="100" t="s">
        <v>413</v>
      </c>
      <c r="E67" s="50" t="s">
        <v>291</v>
      </c>
      <c r="F67" s="79">
        <v>1.7</v>
      </c>
      <c r="G67" s="82"/>
    </row>
    <row r="68" spans="1:7" ht="90">
      <c r="A68" s="52">
        <v>6</v>
      </c>
      <c r="B68" s="81" t="s">
        <v>276</v>
      </c>
      <c r="C68" s="79" t="s">
        <v>414</v>
      </c>
      <c r="D68" s="100" t="s">
        <v>412</v>
      </c>
      <c r="E68" s="50" t="s">
        <v>291</v>
      </c>
      <c r="F68" s="79">
        <v>3741.3</v>
      </c>
      <c r="G68" s="82"/>
    </row>
    <row r="69" spans="1:7" ht="90">
      <c r="A69" s="52">
        <v>7</v>
      </c>
      <c r="B69" s="81" t="s">
        <v>277</v>
      </c>
      <c r="C69" s="79" t="s">
        <v>414</v>
      </c>
      <c r="D69" s="100" t="s">
        <v>412</v>
      </c>
      <c r="E69" s="50" t="s">
        <v>291</v>
      </c>
      <c r="F69" s="79">
        <v>1836.3</v>
      </c>
      <c r="G69" s="82"/>
    </row>
    <row r="70" spans="1:7" ht="90">
      <c r="A70" s="52">
        <v>8</v>
      </c>
      <c r="B70" s="81" t="s">
        <v>278</v>
      </c>
      <c r="C70" s="79" t="s">
        <v>414</v>
      </c>
      <c r="D70" s="100" t="s">
        <v>412</v>
      </c>
      <c r="E70" s="50" t="s">
        <v>291</v>
      </c>
      <c r="F70" s="79">
        <v>0.6</v>
      </c>
      <c r="G70" s="82"/>
    </row>
    <row r="71" spans="1:7" ht="15.75" customHeight="1">
      <c r="A71" s="338" t="s">
        <v>293</v>
      </c>
      <c r="B71" s="341"/>
      <c r="C71" s="341"/>
      <c r="D71" s="341"/>
      <c r="E71" s="341"/>
      <c r="F71" s="341"/>
      <c r="G71" s="342"/>
    </row>
    <row r="72" spans="1:7" ht="51">
      <c r="A72" s="52">
        <v>1</v>
      </c>
      <c r="B72" s="83" t="s">
        <v>294</v>
      </c>
      <c r="C72" s="79" t="s">
        <v>414</v>
      </c>
      <c r="D72" s="3" t="s">
        <v>531</v>
      </c>
      <c r="E72" s="3" t="s">
        <v>295</v>
      </c>
      <c r="F72" s="79">
        <v>1419.8</v>
      </c>
      <c r="G72" s="82"/>
    </row>
    <row r="73" spans="1:7" ht="63.75">
      <c r="A73" s="52">
        <v>2</v>
      </c>
      <c r="B73" s="83" t="s">
        <v>296</v>
      </c>
      <c r="C73" s="79" t="s">
        <v>414</v>
      </c>
      <c r="D73" s="3" t="s">
        <v>532</v>
      </c>
      <c r="E73" s="3" t="s">
        <v>295</v>
      </c>
      <c r="F73" s="79">
        <v>130</v>
      </c>
      <c r="G73" s="82"/>
    </row>
    <row r="74" spans="1:7" ht="51">
      <c r="A74" s="52">
        <v>3</v>
      </c>
      <c r="B74" s="83" t="s">
        <v>274</v>
      </c>
      <c r="C74" s="79" t="s">
        <v>414</v>
      </c>
      <c r="D74" s="3" t="s">
        <v>533</v>
      </c>
      <c r="E74" s="3" t="s">
        <v>295</v>
      </c>
      <c r="F74" s="79">
        <v>793.1</v>
      </c>
      <c r="G74" s="82"/>
    </row>
    <row r="75" spans="1:7" ht="51">
      <c r="A75" s="52">
        <v>4</v>
      </c>
      <c r="B75" s="83" t="s">
        <v>275</v>
      </c>
      <c r="C75" s="79" t="s">
        <v>414</v>
      </c>
      <c r="D75" s="3" t="s">
        <v>534</v>
      </c>
      <c r="E75" s="3" t="s">
        <v>295</v>
      </c>
      <c r="F75" s="79">
        <v>0</v>
      </c>
      <c r="G75" s="82"/>
    </row>
    <row r="76" spans="1:7" ht="51">
      <c r="A76" s="52">
        <v>5</v>
      </c>
      <c r="B76" s="83" t="s">
        <v>276</v>
      </c>
      <c r="C76" s="79" t="s">
        <v>414</v>
      </c>
      <c r="D76" s="3" t="s">
        <v>535</v>
      </c>
      <c r="E76" s="3" t="s">
        <v>295</v>
      </c>
      <c r="F76" s="79">
        <v>4016.9</v>
      </c>
      <c r="G76" s="82"/>
    </row>
    <row r="77" spans="1:7" ht="51">
      <c r="A77" s="52">
        <v>6</v>
      </c>
      <c r="B77" s="83" t="s">
        <v>277</v>
      </c>
      <c r="C77" s="79" t="s">
        <v>414</v>
      </c>
      <c r="D77" s="3" t="s">
        <v>536</v>
      </c>
      <c r="E77" s="3" t="s">
        <v>295</v>
      </c>
      <c r="F77" s="79">
        <v>2026.9</v>
      </c>
      <c r="G77" s="82"/>
    </row>
    <row r="78" spans="1:7" ht="51">
      <c r="A78" s="52">
        <v>7</v>
      </c>
      <c r="B78" s="83" t="s">
        <v>278</v>
      </c>
      <c r="C78" s="79" t="s">
        <v>414</v>
      </c>
      <c r="D78" s="3" t="s">
        <v>537</v>
      </c>
      <c r="E78" s="3" t="s">
        <v>295</v>
      </c>
      <c r="F78" s="79">
        <v>0.3</v>
      </c>
      <c r="G78" s="82"/>
    </row>
    <row r="79" spans="1:7" ht="51">
      <c r="A79" s="52">
        <v>8</v>
      </c>
      <c r="B79" s="83" t="s">
        <v>270</v>
      </c>
      <c r="C79" s="79" t="s">
        <v>414</v>
      </c>
      <c r="D79" s="3" t="s">
        <v>538</v>
      </c>
      <c r="E79" s="3" t="s">
        <v>295</v>
      </c>
      <c r="F79" s="79">
        <v>397.6</v>
      </c>
      <c r="G79" s="82"/>
    </row>
    <row r="80" spans="1:7" ht="15.75" customHeight="1">
      <c r="A80" s="338" t="s">
        <v>297</v>
      </c>
      <c r="B80" s="341"/>
      <c r="C80" s="341"/>
      <c r="D80" s="341"/>
      <c r="E80" s="341"/>
      <c r="F80" s="341"/>
      <c r="G80" s="342"/>
    </row>
    <row r="81" spans="1:7" ht="51">
      <c r="A81" s="52">
        <v>1</v>
      </c>
      <c r="B81" s="83" t="s">
        <v>270</v>
      </c>
      <c r="C81" s="79" t="s">
        <v>414</v>
      </c>
      <c r="D81" s="118" t="s">
        <v>459</v>
      </c>
      <c r="E81" s="3" t="s">
        <v>298</v>
      </c>
      <c r="F81" s="119">
        <v>81.3</v>
      </c>
      <c r="G81" s="82"/>
    </row>
    <row r="82" spans="1:7" ht="51">
      <c r="A82" s="52">
        <v>2</v>
      </c>
      <c r="B82" s="83" t="s">
        <v>272</v>
      </c>
      <c r="C82" s="79" t="s">
        <v>414</v>
      </c>
      <c r="D82" s="118" t="s">
        <v>459</v>
      </c>
      <c r="E82" s="3" t="s">
        <v>298</v>
      </c>
      <c r="F82" s="119">
        <v>481</v>
      </c>
      <c r="G82" s="82"/>
    </row>
    <row r="83" spans="1:7" ht="63.75">
      <c r="A83" s="52">
        <v>3</v>
      </c>
      <c r="B83" s="83" t="s">
        <v>299</v>
      </c>
      <c r="C83" s="79" t="s">
        <v>414</v>
      </c>
      <c r="D83" s="118" t="s">
        <v>459</v>
      </c>
      <c r="E83" s="3" t="s">
        <v>298</v>
      </c>
      <c r="F83" s="119">
        <v>0</v>
      </c>
      <c r="G83" s="82"/>
    </row>
    <row r="84" spans="1:7" ht="51">
      <c r="A84" s="52">
        <v>4</v>
      </c>
      <c r="B84" s="83" t="s">
        <v>274</v>
      </c>
      <c r="C84" s="79" t="s">
        <v>414</v>
      </c>
      <c r="D84" s="118" t="s">
        <v>459</v>
      </c>
      <c r="E84" s="3" t="s">
        <v>298</v>
      </c>
      <c r="F84" s="119">
        <v>453.9</v>
      </c>
      <c r="G84" s="82"/>
    </row>
    <row r="85" spans="1:7" ht="51">
      <c r="A85" s="52">
        <v>5</v>
      </c>
      <c r="B85" s="83" t="s">
        <v>275</v>
      </c>
      <c r="C85" s="79" t="s">
        <v>414</v>
      </c>
      <c r="D85" s="118" t="s">
        <v>459</v>
      </c>
      <c r="E85" s="3" t="s">
        <v>298</v>
      </c>
      <c r="F85" s="119">
        <v>1.2</v>
      </c>
      <c r="G85" s="82"/>
    </row>
    <row r="86" spans="1:7" ht="51">
      <c r="A86" s="52">
        <v>6</v>
      </c>
      <c r="B86" s="83" t="s">
        <v>276</v>
      </c>
      <c r="C86" s="79" t="s">
        <v>414</v>
      </c>
      <c r="D86" s="118" t="s">
        <v>459</v>
      </c>
      <c r="E86" s="3" t="s">
        <v>298</v>
      </c>
      <c r="F86" s="119">
        <v>1913.9</v>
      </c>
      <c r="G86" s="82"/>
    </row>
    <row r="87" spans="1:7" ht="51">
      <c r="A87" s="52">
        <v>7</v>
      </c>
      <c r="B87" s="83" t="s">
        <v>277</v>
      </c>
      <c r="C87" s="79" t="s">
        <v>414</v>
      </c>
      <c r="D87" s="118" t="s">
        <v>459</v>
      </c>
      <c r="E87" s="3" t="s">
        <v>298</v>
      </c>
      <c r="F87" s="119">
        <v>75.6</v>
      </c>
      <c r="G87" s="82"/>
    </row>
    <row r="88" spans="1:7" ht="51">
      <c r="A88" s="52">
        <v>8</v>
      </c>
      <c r="B88" s="83" t="s">
        <v>278</v>
      </c>
      <c r="C88" s="79" t="s">
        <v>414</v>
      </c>
      <c r="D88" s="118" t="s">
        <v>459</v>
      </c>
      <c r="E88" s="3" t="s">
        <v>298</v>
      </c>
      <c r="F88" s="119">
        <v>0</v>
      </c>
      <c r="G88" s="82"/>
    </row>
    <row r="89" spans="1:7" ht="15.75" customHeight="1">
      <c r="A89" s="338" t="s">
        <v>300</v>
      </c>
      <c r="B89" s="341"/>
      <c r="C89" s="341"/>
      <c r="D89" s="341"/>
      <c r="E89" s="341"/>
      <c r="F89" s="341"/>
      <c r="G89" s="342"/>
    </row>
    <row r="90" spans="1:7" ht="51">
      <c r="A90" s="96">
        <v>1</v>
      </c>
      <c r="B90" s="83" t="s">
        <v>270</v>
      </c>
      <c r="C90" s="79" t="s">
        <v>414</v>
      </c>
      <c r="D90" s="83" t="s">
        <v>464</v>
      </c>
      <c r="E90" s="3" t="s">
        <v>301</v>
      </c>
      <c r="F90" s="80">
        <v>337.59</v>
      </c>
      <c r="G90" s="82"/>
    </row>
    <row r="91" spans="1:7" ht="51">
      <c r="A91" s="96">
        <v>2</v>
      </c>
      <c r="B91" s="83" t="s">
        <v>272</v>
      </c>
      <c r="C91" s="79" t="s">
        <v>414</v>
      </c>
      <c r="D91" s="83" t="s">
        <v>464</v>
      </c>
      <c r="E91" s="3" t="s">
        <v>301</v>
      </c>
      <c r="F91" s="80">
        <v>661.7</v>
      </c>
      <c r="G91" s="82"/>
    </row>
    <row r="92" spans="1:7" ht="76.5">
      <c r="A92" s="96">
        <v>3</v>
      </c>
      <c r="B92" s="83" t="s">
        <v>273</v>
      </c>
      <c r="C92" s="79" t="s">
        <v>414</v>
      </c>
      <c r="D92" s="83" t="s">
        <v>464</v>
      </c>
      <c r="E92" s="3" t="s">
        <v>301</v>
      </c>
      <c r="F92" s="80">
        <v>0</v>
      </c>
      <c r="G92" s="82"/>
    </row>
    <row r="93" spans="1:7" ht="51">
      <c r="A93" s="96">
        <v>4</v>
      </c>
      <c r="B93" s="83" t="s">
        <v>274</v>
      </c>
      <c r="C93" s="79" t="s">
        <v>414</v>
      </c>
      <c r="D93" s="83" t="s">
        <v>464</v>
      </c>
      <c r="E93" s="3" t="s">
        <v>301</v>
      </c>
      <c r="F93" s="80">
        <v>803.98</v>
      </c>
      <c r="G93" s="82"/>
    </row>
    <row r="94" spans="1:7" ht="51">
      <c r="A94" s="96">
        <v>5</v>
      </c>
      <c r="B94" s="83" t="s">
        <v>276</v>
      </c>
      <c r="C94" s="79" t="s">
        <v>414</v>
      </c>
      <c r="D94" s="83" t="s">
        <v>464</v>
      </c>
      <c r="E94" s="3" t="s">
        <v>301</v>
      </c>
      <c r="F94" s="80">
        <v>3090.54</v>
      </c>
      <c r="G94" s="82"/>
    </row>
    <row r="95" spans="1:7" ht="51">
      <c r="A95" s="96">
        <v>6</v>
      </c>
      <c r="B95" s="83" t="s">
        <v>277</v>
      </c>
      <c r="C95" s="79" t="s">
        <v>414</v>
      </c>
      <c r="D95" s="83" t="s">
        <v>464</v>
      </c>
      <c r="E95" s="3" t="s">
        <v>301</v>
      </c>
      <c r="F95" s="80">
        <v>6631.81</v>
      </c>
      <c r="G95" s="82"/>
    </row>
    <row r="96" spans="1:7" ht="51">
      <c r="A96" s="96">
        <v>7</v>
      </c>
      <c r="B96" s="83" t="s">
        <v>278</v>
      </c>
      <c r="C96" s="79" t="s">
        <v>414</v>
      </c>
      <c r="D96" s="83" t="s">
        <v>464</v>
      </c>
      <c r="E96" s="3" t="s">
        <v>301</v>
      </c>
      <c r="F96" s="80">
        <v>75.3</v>
      </c>
      <c r="G96" s="82"/>
    </row>
    <row r="97" spans="1:7" ht="15.75" customHeight="1">
      <c r="A97" s="338" t="s">
        <v>302</v>
      </c>
      <c r="B97" s="339"/>
      <c r="C97" s="339"/>
      <c r="D97" s="339"/>
      <c r="E97" s="339"/>
      <c r="F97" s="339"/>
      <c r="G97" s="340"/>
    </row>
    <row r="98" spans="1:7" ht="51">
      <c r="A98" s="84">
        <v>1</v>
      </c>
      <c r="B98" s="83" t="s">
        <v>270</v>
      </c>
      <c r="C98" s="85" t="s">
        <v>414</v>
      </c>
      <c r="D98" s="83" t="s">
        <v>466</v>
      </c>
      <c r="E98" s="120" t="s">
        <v>303</v>
      </c>
      <c r="F98" s="121">
        <v>0</v>
      </c>
      <c r="G98" s="122"/>
    </row>
    <row r="99" spans="1:7" ht="51">
      <c r="A99" s="84">
        <v>2</v>
      </c>
      <c r="B99" s="83" t="s">
        <v>272</v>
      </c>
      <c r="C99" s="85" t="s">
        <v>414</v>
      </c>
      <c r="D99" s="83" t="s">
        <v>466</v>
      </c>
      <c r="E99" s="120" t="s">
        <v>303</v>
      </c>
      <c r="F99" s="121">
        <v>761.2</v>
      </c>
      <c r="G99" s="122"/>
    </row>
    <row r="100" spans="1:7" ht="63.75">
      <c r="A100" s="84">
        <v>3</v>
      </c>
      <c r="B100" s="83" t="s">
        <v>299</v>
      </c>
      <c r="C100" s="85" t="s">
        <v>414</v>
      </c>
      <c r="D100" s="83" t="s">
        <v>466</v>
      </c>
      <c r="E100" s="120" t="s">
        <v>303</v>
      </c>
      <c r="F100" s="121">
        <v>5.4</v>
      </c>
      <c r="G100" s="122"/>
    </row>
    <row r="101" spans="1:7" ht="51">
      <c r="A101" s="84">
        <v>4</v>
      </c>
      <c r="B101" s="83" t="s">
        <v>274</v>
      </c>
      <c r="C101" s="85" t="s">
        <v>414</v>
      </c>
      <c r="D101" s="83" t="s">
        <v>466</v>
      </c>
      <c r="E101" s="120" t="s">
        <v>303</v>
      </c>
      <c r="F101" s="121">
        <v>0</v>
      </c>
      <c r="G101" s="122"/>
    </row>
    <row r="102" spans="1:7" ht="51">
      <c r="A102" s="84">
        <v>5</v>
      </c>
      <c r="B102" s="83" t="s">
        <v>275</v>
      </c>
      <c r="C102" s="85" t="s">
        <v>414</v>
      </c>
      <c r="D102" s="83" t="s">
        <v>466</v>
      </c>
      <c r="E102" s="120" t="s">
        <v>303</v>
      </c>
      <c r="F102" s="121">
        <v>0</v>
      </c>
      <c r="G102" s="122"/>
    </row>
    <row r="103" spans="1:7" ht="51">
      <c r="A103" s="84">
        <v>6</v>
      </c>
      <c r="B103" s="83" t="s">
        <v>276</v>
      </c>
      <c r="C103" s="85" t="s">
        <v>414</v>
      </c>
      <c r="D103" s="83" t="s">
        <v>466</v>
      </c>
      <c r="E103" s="120" t="s">
        <v>303</v>
      </c>
      <c r="F103" s="121">
        <v>2275.4</v>
      </c>
      <c r="G103" s="122"/>
    </row>
    <row r="104" spans="1:7" ht="51">
      <c r="A104" s="84">
        <v>7</v>
      </c>
      <c r="B104" s="83" t="s">
        <v>277</v>
      </c>
      <c r="C104" s="85" t="s">
        <v>414</v>
      </c>
      <c r="D104" s="83" t="s">
        <v>466</v>
      </c>
      <c r="E104" s="120" t="s">
        <v>303</v>
      </c>
      <c r="F104" s="121">
        <v>360.7</v>
      </c>
      <c r="G104" s="122"/>
    </row>
    <row r="105" spans="1:7" ht="51">
      <c r="A105" s="84">
        <v>8</v>
      </c>
      <c r="B105" s="123" t="s">
        <v>467</v>
      </c>
      <c r="C105" s="79" t="s">
        <v>469</v>
      </c>
      <c r="D105" s="83" t="s">
        <v>471</v>
      </c>
      <c r="E105" s="120" t="s">
        <v>303</v>
      </c>
      <c r="F105" s="121">
        <v>42.7</v>
      </c>
      <c r="G105" s="122"/>
    </row>
    <row r="106" spans="1:7" ht="51">
      <c r="A106" s="84">
        <v>9</v>
      </c>
      <c r="B106" s="117" t="s">
        <v>468</v>
      </c>
      <c r="C106" s="79" t="s">
        <v>470</v>
      </c>
      <c r="D106" s="83" t="s">
        <v>472</v>
      </c>
      <c r="E106" s="120" t="s">
        <v>303</v>
      </c>
      <c r="F106" s="121">
        <v>3200</v>
      </c>
      <c r="G106" s="122"/>
    </row>
    <row r="107" spans="1:7" ht="51">
      <c r="A107" s="84">
        <v>10</v>
      </c>
      <c r="B107" s="117" t="s">
        <v>473</v>
      </c>
      <c r="C107" s="79" t="s">
        <v>475</v>
      </c>
      <c r="D107" s="83" t="s">
        <v>474</v>
      </c>
      <c r="E107" s="124" t="s">
        <v>303</v>
      </c>
      <c r="F107" s="79">
        <v>300</v>
      </c>
      <c r="G107" s="122"/>
    </row>
    <row r="108" spans="1:7" ht="15.75" customHeight="1">
      <c r="A108" s="338" t="s">
        <v>304</v>
      </c>
      <c r="B108" s="341"/>
      <c r="C108" s="341"/>
      <c r="D108" s="341"/>
      <c r="E108" s="341"/>
      <c r="F108" s="341"/>
      <c r="G108" s="342"/>
    </row>
    <row r="109" spans="1:7" ht="51">
      <c r="A109" s="84">
        <v>1</v>
      </c>
      <c r="B109" s="83" t="s">
        <v>270</v>
      </c>
      <c r="C109" s="85" t="s">
        <v>414</v>
      </c>
      <c r="D109" s="83" t="s">
        <v>431</v>
      </c>
      <c r="E109" s="3" t="s">
        <v>305</v>
      </c>
      <c r="F109" s="125">
        <v>179.38</v>
      </c>
      <c r="G109" s="86"/>
    </row>
    <row r="110" spans="1:7" ht="51">
      <c r="A110" s="84">
        <v>2</v>
      </c>
      <c r="B110" s="83" t="s">
        <v>272</v>
      </c>
      <c r="C110" s="85" t="s">
        <v>414</v>
      </c>
      <c r="D110" s="83" t="s">
        <v>431</v>
      </c>
      <c r="E110" s="3" t="s">
        <v>305</v>
      </c>
      <c r="F110" s="125">
        <v>5477.2</v>
      </c>
      <c r="G110" s="86"/>
    </row>
    <row r="111" spans="1:7" ht="63.75">
      <c r="A111" s="84">
        <v>3</v>
      </c>
      <c r="B111" s="83" t="s">
        <v>306</v>
      </c>
      <c r="C111" s="85" t="s">
        <v>414</v>
      </c>
      <c r="D111" s="83" t="s">
        <v>431</v>
      </c>
      <c r="E111" s="3" t="s">
        <v>305</v>
      </c>
      <c r="F111" s="125">
        <v>327.13</v>
      </c>
      <c r="G111" s="86"/>
    </row>
    <row r="112" spans="1:7" ht="51">
      <c r="A112" s="84">
        <v>4</v>
      </c>
      <c r="B112" s="83" t="s">
        <v>274</v>
      </c>
      <c r="C112" s="85" t="s">
        <v>414</v>
      </c>
      <c r="D112" s="83" t="s">
        <v>431</v>
      </c>
      <c r="E112" s="3" t="s">
        <v>305</v>
      </c>
      <c r="F112" s="125">
        <v>574.86</v>
      </c>
      <c r="G112" s="86"/>
    </row>
    <row r="113" spans="1:7" ht="51">
      <c r="A113" s="84">
        <v>5</v>
      </c>
      <c r="B113" s="83" t="s">
        <v>275</v>
      </c>
      <c r="C113" s="85" t="s">
        <v>414</v>
      </c>
      <c r="D113" s="83" t="s">
        <v>431</v>
      </c>
      <c r="E113" s="3" t="s">
        <v>305</v>
      </c>
      <c r="F113" s="125">
        <v>10.69</v>
      </c>
      <c r="G113" s="86"/>
    </row>
    <row r="114" spans="1:7" ht="51">
      <c r="A114" s="84">
        <v>6</v>
      </c>
      <c r="B114" s="83" t="s">
        <v>276</v>
      </c>
      <c r="C114" s="85" t="s">
        <v>414</v>
      </c>
      <c r="D114" s="83" t="s">
        <v>431</v>
      </c>
      <c r="E114" s="3" t="s">
        <v>305</v>
      </c>
      <c r="F114" s="125">
        <v>3504.01</v>
      </c>
      <c r="G114" s="86"/>
    </row>
    <row r="115" spans="1:7" ht="51">
      <c r="A115" s="84">
        <v>7</v>
      </c>
      <c r="B115" s="83" t="s">
        <v>277</v>
      </c>
      <c r="C115" s="85" t="s">
        <v>414</v>
      </c>
      <c r="D115" s="83" t="s">
        <v>431</v>
      </c>
      <c r="E115" s="3" t="s">
        <v>305</v>
      </c>
      <c r="F115" s="125">
        <v>6618.74</v>
      </c>
      <c r="G115" s="86"/>
    </row>
    <row r="116" spans="1:7" ht="51">
      <c r="A116" s="84">
        <v>8</v>
      </c>
      <c r="B116" s="83" t="s">
        <v>278</v>
      </c>
      <c r="C116" s="85" t="s">
        <v>414</v>
      </c>
      <c r="D116" s="83" t="s">
        <v>431</v>
      </c>
      <c r="E116" s="3" t="s">
        <v>305</v>
      </c>
      <c r="F116" s="125">
        <v>188.31</v>
      </c>
      <c r="G116" s="86"/>
    </row>
    <row r="117" spans="1:7" ht="15.75" customHeight="1">
      <c r="A117" s="338" t="s">
        <v>307</v>
      </c>
      <c r="B117" s="341"/>
      <c r="C117" s="341"/>
      <c r="D117" s="341"/>
      <c r="E117" s="341"/>
      <c r="F117" s="341"/>
      <c r="G117" s="342"/>
    </row>
    <row r="118" spans="1:7" ht="51">
      <c r="A118" s="84">
        <v>1</v>
      </c>
      <c r="B118" s="83" t="s">
        <v>270</v>
      </c>
      <c r="C118" s="85" t="s">
        <v>414</v>
      </c>
      <c r="D118" s="87" t="s">
        <v>524</v>
      </c>
      <c r="E118" s="3" t="s">
        <v>308</v>
      </c>
      <c r="F118" s="80">
        <v>360</v>
      </c>
      <c r="G118" s="86"/>
    </row>
    <row r="119" spans="1:7" ht="51">
      <c r="A119" s="84">
        <v>2</v>
      </c>
      <c r="B119" s="83" t="s">
        <v>272</v>
      </c>
      <c r="C119" s="85" t="s">
        <v>414</v>
      </c>
      <c r="D119" s="87" t="s">
        <v>524</v>
      </c>
      <c r="E119" s="3" t="s">
        <v>308</v>
      </c>
      <c r="F119" s="80">
        <v>125.2</v>
      </c>
      <c r="G119" s="86"/>
    </row>
    <row r="120" spans="1:7" ht="51">
      <c r="A120" s="84">
        <v>3</v>
      </c>
      <c r="B120" s="83" t="s">
        <v>309</v>
      </c>
      <c r="C120" s="85" t="s">
        <v>414</v>
      </c>
      <c r="D120" s="87" t="s">
        <v>524</v>
      </c>
      <c r="E120" s="3" t="s">
        <v>308</v>
      </c>
      <c r="F120" s="80">
        <v>1</v>
      </c>
      <c r="G120" s="86"/>
    </row>
    <row r="121" spans="1:7" ht="51">
      <c r="A121" s="84">
        <v>4</v>
      </c>
      <c r="B121" s="83" t="s">
        <v>274</v>
      </c>
      <c r="C121" s="85" t="s">
        <v>414</v>
      </c>
      <c r="D121" s="87" t="s">
        <v>524</v>
      </c>
      <c r="E121" s="3" t="s">
        <v>308</v>
      </c>
      <c r="F121" s="80">
        <v>302.9</v>
      </c>
      <c r="G121" s="86"/>
    </row>
    <row r="122" spans="1:7" ht="51">
      <c r="A122" s="84">
        <v>5</v>
      </c>
      <c r="B122" s="83" t="s">
        <v>276</v>
      </c>
      <c r="C122" s="85" t="s">
        <v>414</v>
      </c>
      <c r="D122" s="87" t="s">
        <v>524</v>
      </c>
      <c r="E122" s="3" t="s">
        <v>308</v>
      </c>
      <c r="F122" s="80">
        <v>0</v>
      </c>
      <c r="G122" s="86"/>
    </row>
    <row r="123" spans="1:7" ht="51">
      <c r="A123" s="84">
        <v>6</v>
      </c>
      <c r="B123" s="83" t="s">
        <v>277</v>
      </c>
      <c r="C123" s="85" t="s">
        <v>414</v>
      </c>
      <c r="D123" s="87" t="s">
        <v>524</v>
      </c>
      <c r="E123" s="3" t="s">
        <v>308</v>
      </c>
      <c r="F123" s="80">
        <v>1692.8</v>
      </c>
      <c r="G123" s="86"/>
    </row>
    <row r="124" spans="1:7" ht="51">
      <c r="A124" s="84">
        <v>7</v>
      </c>
      <c r="B124" s="83" t="s">
        <v>278</v>
      </c>
      <c r="C124" s="85" t="s">
        <v>414</v>
      </c>
      <c r="D124" s="87" t="s">
        <v>524</v>
      </c>
      <c r="E124" s="3" t="s">
        <v>308</v>
      </c>
      <c r="F124" s="80">
        <v>86.2</v>
      </c>
      <c r="G124" s="86"/>
    </row>
    <row r="125" spans="1:7" ht="81" customHeight="1">
      <c r="A125" s="103">
        <v>8</v>
      </c>
      <c r="B125" s="78" t="s">
        <v>467</v>
      </c>
      <c r="C125" s="81" t="s">
        <v>525</v>
      </c>
      <c r="D125" s="81" t="s">
        <v>529</v>
      </c>
      <c r="E125" s="104" t="s">
        <v>308</v>
      </c>
      <c r="F125" s="105">
        <v>0</v>
      </c>
      <c r="G125" s="103"/>
    </row>
    <row r="126" spans="1:7" ht="91.5" customHeight="1">
      <c r="A126" s="106">
        <v>9</v>
      </c>
      <c r="B126" s="81" t="s">
        <v>468</v>
      </c>
      <c r="C126" s="81" t="s">
        <v>526</v>
      </c>
      <c r="D126" s="81" t="s">
        <v>530</v>
      </c>
      <c r="E126" s="104" t="s">
        <v>308</v>
      </c>
      <c r="F126" s="105">
        <v>0</v>
      </c>
      <c r="G126" s="107"/>
    </row>
    <row r="127" spans="1:7" ht="97.5" customHeight="1">
      <c r="A127" s="106">
        <v>10</v>
      </c>
      <c r="B127" s="81" t="s">
        <v>473</v>
      </c>
      <c r="C127" s="81" t="s">
        <v>527</v>
      </c>
      <c r="D127" s="81" t="s">
        <v>528</v>
      </c>
      <c r="E127" s="104" t="s">
        <v>308</v>
      </c>
      <c r="F127" s="105">
        <v>0</v>
      </c>
      <c r="G127" s="107"/>
    </row>
    <row r="128" spans="1:7" ht="15.75">
      <c r="A128" s="53"/>
      <c r="B128" s="54" t="s">
        <v>335</v>
      </c>
      <c r="C128" s="53"/>
      <c r="D128" s="53"/>
      <c r="E128" s="53"/>
      <c r="F128" s="55"/>
      <c r="G128" s="53"/>
    </row>
    <row r="129" spans="1:7" ht="15.75">
      <c r="A129" s="53"/>
      <c r="B129" s="54" t="s">
        <v>8</v>
      </c>
      <c r="C129" s="53"/>
      <c r="D129" s="53"/>
      <c r="E129" s="53" t="s">
        <v>336</v>
      </c>
      <c r="F129" s="55"/>
      <c r="G129" s="53"/>
    </row>
    <row r="130" spans="1:7" ht="15.75">
      <c r="A130" s="53"/>
      <c r="B130" s="56" t="s">
        <v>9</v>
      </c>
      <c r="C130" s="56"/>
      <c r="D130" s="56"/>
      <c r="E130" s="56"/>
      <c r="F130" s="55"/>
      <c r="G130" s="53"/>
    </row>
    <row r="131" spans="1:7" ht="15.75">
      <c r="A131" s="53"/>
      <c r="B131" s="57" t="s">
        <v>310</v>
      </c>
      <c r="C131" s="56"/>
      <c r="D131" s="56"/>
      <c r="E131" s="56"/>
      <c r="F131" s="55"/>
      <c r="G131" s="53"/>
    </row>
    <row r="132" spans="1:7" ht="15.75">
      <c r="A132" s="23"/>
      <c r="B132" s="57"/>
      <c r="C132" s="23"/>
      <c r="D132" s="23"/>
      <c r="E132" s="23"/>
      <c r="F132" s="55"/>
      <c r="G132" s="23"/>
    </row>
    <row r="133" spans="1:7" ht="15.75">
      <c r="A133" s="23"/>
      <c r="B133" s="54"/>
      <c r="C133" s="23"/>
      <c r="D133" s="23"/>
      <c r="E133" s="23"/>
      <c r="F133" s="58"/>
      <c r="G133" s="23"/>
    </row>
    <row r="134" spans="1:7" ht="15.75">
      <c r="A134" s="23"/>
      <c r="B134" s="54"/>
      <c r="C134" s="23"/>
      <c r="D134" s="23"/>
      <c r="E134" s="23"/>
      <c r="F134" s="58"/>
      <c r="G134" s="23"/>
    </row>
    <row r="135" spans="1:7" ht="15.75">
      <c r="A135" s="23"/>
      <c r="B135" s="56"/>
      <c r="C135" s="24"/>
      <c r="D135" s="24"/>
      <c r="E135" s="24"/>
      <c r="F135" s="58"/>
      <c r="G135" s="23"/>
    </row>
    <row r="136" spans="1:7" ht="15.75">
      <c r="A136" s="23"/>
      <c r="B136" s="57"/>
      <c r="C136" s="23"/>
      <c r="D136" s="23"/>
      <c r="E136" s="23"/>
      <c r="F136" s="58"/>
      <c r="G136" s="23"/>
    </row>
  </sheetData>
  <sheetProtection/>
  <mergeCells count="15">
    <mergeCell ref="A97:G97"/>
    <mergeCell ref="A108:G108"/>
    <mergeCell ref="A117:G117"/>
    <mergeCell ref="A44:G44"/>
    <mergeCell ref="A53:G53"/>
    <mergeCell ref="A62:G62"/>
    <mergeCell ref="A71:G71"/>
    <mergeCell ref="A80:G80"/>
    <mergeCell ref="A89:G89"/>
    <mergeCell ref="A2:G2"/>
    <mergeCell ref="A3:G3"/>
    <mergeCell ref="F4:G4"/>
    <mergeCell ref="A17:G17"/>
    <mergeCell ref="A26:G26"/>
    <mergeCell ref="A35:G35"/>
  </mergeCells>
  <printOptions/>
  <pageMargins left="0.7086614173228347" right="0.7086614173228347" top="0.35" bottom="0.35" header="0.31496062992125984" footer="0.31496062992125984"/>
  <pageSetup horizontalDpi="600" verticalDpi="600" orientation="landscape" paperSize="9" scale="73" r:id="rId1"/>
  <rowBreaks count="11" manualBreakCount="11">
    <brk id="10" max="6" man="1"/>
    <brk id="16" max="6" man="1"/>
    <brk id="25" max="6" man="1"/>
    <brk id="34" max="6" man="1"/>
    <brk id="43" max="6" man="1"/>
    <brk id="52" max="6" man="1"/>
    <brk id="61" max="6" man="1"/>
    <brk id="70" max="6" man="1"/>
    <brk id="79" max="6" man="1"/>
    <brk id="93" max="6" man="1"/>
    <brk id="11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J214"/>
  <sheetViews>
    <sheetView tabSelected="1" view="pageBreakPreview" zoomScale="76" zoomScaleSheetLayoutView="76" zoomScalePageLayoutView="0" workbookViewId="0" topLeftCell="A1">
      <selection activeCell="A4" sqref="A4:S207"/>
    </sheetView>
  </sheetViews>
  <sheetFormatPr defaultColWidth="9.140625" defaultRowHeight="15"/>
  <cols>
    <col min="1" max="1" width="8.140625" style="4" customWidth="1"/>
    <col min="2" max="2" width="25.28125" style="41" customWidth="1"/>
    <col min="3" max="3" width="12.140625" style="4" customWidth="1"/>
    <col min="4" max="4" width="13.140625" style="4" customWidth="1"/>
    <col min="5" max="5" width="10.421875" style="4" customWidth="1"/>
    <col min="6" max="6" width="13.28125" style="4" customWidth="1"/>
    <col min="7" max="7" width="11.8515625" style="4" customWidth="1"/>
    <col min="8" max="8" width="11.140625" style="4" customWidth="1"/>
    <col min="9" max="9" width="10.28125" style="4" customWidth="1"/>
    <col min="10" max="10" width="10.57421875" style="4" customWidth="1"/>
    <col min="11" max="11" width="9.57421875" style="9" customWidth="1"/>
    <col min="12" max="12" width="8.7109375" style="4" customWidth="1"/>
    <col min="13" max="13" width="9.421875" style="4" customWidth="1"/>
    <col min="14" max="14" width="11.00390625" style="4" bestFit="1" customWidth="1"/>
    <col min="15" max="15" width="11.140625" style="4" customWidth="1"/>
    <col min="16" max="16" width="25.57421875" style="4" customWidth="1"/>
    <col min="17" max="17" width="9.140625" style="4" customWidth="1"/>
    <col min="18" max="18" width="12.140625" style="4" bestFit="1" customWidth="1"/>
    <col min="19" max="19" width="12.7109375" style="4" bestFit="1" customWidth="1"/>
    <col min="20" max="16384" width="9.140625" style="4" customWidth="1"/>
  </cols>
  <sheetData>
    <row r="2" spans="1:19" ht="62.25" customHeight="1">
      <c r="A2" s="358" t="s">
        <v>409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</row>
    <row r="3" spans="14:19" ht="15">
      <c r="N3" s="47"/>
      <c r="S3" s="10"/>
    </row>
    <row r="4" spans="1:19" s="12" customFormat="1" ht="54" customHeight="1">
      <c r="A4" s="351" t="s">
        <v>34</v>
      </c>
      <c r="B4" s="351" t="s">
        <v>5</v>
      </c>
      <c r="C4" s="351" t="s">
        <v>40</v>
      </c>
      <c r="D4" s="359" t="s">
        <v>19</v>
      </c>
      <c r="E4" s="359"/>
      <c r="F4" s="359"/>
      <c r="G4" s="359"/>
      <c r="H4" s="359"/>
      <c r="I4" s="359"/>
      <c r="J4" s="359"/>
      <c r="K4" s="359"/>
      <c r="L4" s="359"/>
      <c r="M4" s="359"/>
      <c r="N4" s="350" t="s">
        <v>26</v>
      </c>
      <c r="O4" s="350"/>
      <c r="P4" s="350" t="s">
        <v>20</v>
      </c>
      <c r="Q4" s="350" t="s">
        <v>21</v>
      </c>
      <c r="R4" s="350" t="s">
        <v>35</v>
      </c>
      <c r="S4" s="350" t="s">
        <v>36</v>
      </c>
    </row>
    <row r="5" spans="1:19" s="12" customFormat="1" ht="17.25" customHeight="1">
      <c r="A5" s="352"/>
      <c r="B5" s="352"/>
      <c r="C5" s="352"/>
      <c r="D5" s="346" t="s">
        <v>6</v>
      </c>
      <c r="E5" s="347"/>
      <c r="F5" s="359" t="s">
        <v>18</v>
      </c>
      <c r="G5" s="359"/>
      <c r="H5" s="359"/>
      <c r="I5" s="359"/>
      <c r="J5" s="359"/>
      <c r="K5" s="359"/>
      <c r="L5" s="359"/>
      <c r="M5" s="359"/>
      <c r="N5" s="350"/>
      <c r="O5" s="350"/>
      <c r="P5" s="350"/>
      <c r="Q5" s="350"/>
      <c r="R5" s="350"/>
      <c r="S5" s="350"/>
    </row>
    <row r="6" spans="1:19" s="12" customFormat="1" ht="83.25" customHeight="1">
      <c r="A6" s="352"/>
      <c r="B6" s="352"/>
      <c r="C6" s="352"/>
      <c r="D6" s="348"/>
      <c r="E6" s="349"/>
      <c r="F6" s="354" t="s">
        <v>16</v>
      </c>
      <c r="G6" s="355"/>
      <c r="H6" s="354" t="s">
        <v>1</v>
      </c>
      <c r="I6" s="355"/>
      <c r="J6" s="354" t="s">
        <v>17</v>
      </c>
      <c r="K6" s="355"/>
      <c r="L6" s="354" t="s">
        <v>2</v>
      </c>
      <c r="M6" s="355"/>
      <c r="N6" s="350"/>
      <c r="O6" s="350"/>
      <c r="P6" s="350"/>
      <c r="Q6" s="350"/>
      <c r="R6" s="350"/>
      <c r="S6" s="350"/>
    </row>
    <row r="7" spans="1:19" s="12" customFormat="1" ht="33" customHeight="1">
      <c r="A7" s="353"/>
      <c r="B7" s="353"/>
      <c r="C7" s="353"/>
      <c r="D7" s="13" t="s">
        <v>37</v>
      </c>
      <c r="E7" s="13" t="s">
        <v>38</v>
      </c>
      <c r="F7" s="13" t="s">
        <v>37</v>
      </c>
      <c r="G7" s="13" t="s">
        <v>38</v>
      </c>
      <c r="H7" s="13" t="s">
        <v>37</v>
      </c>
      <c r="I7" s="13" t="s">
        <v>38</v>
      </c>
      <c r="J7" s="13" t="s">
        <v>37</v>
      </c>
      <c r="K7" s="13" t="s">
        <v>38</v>
      </c>
      <c r="L7" s="13" t="s">
        <v>37</v>
      </c>
      <c r="M7" s="13" t="s">
        <v>38</v>
      </c>
      <c r="N7" s="13" t="s">
        <v>37</v>
      </c>
      <c r="O7" s="13" t="s">
        <v>38</v>
      </c>
      <c r="P7" s="350"/>
      <c r="Q7" s="350"/>
      <c r="R7" s="350"/>
      <c r="S7" s="350"/>
    </row>
    <row r="8" spans="1:19" s="12" customFormat="1" ht="15.7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/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</row>
    <row r="9" spans="1:19" ht="22.5" customHeight="1">
      <c r="A9" s="14"/>
      <c r="B9" s="68" t="s">
        <v>22</v>
      </c>
      <c r="C9" s="15"/>
      <c r="D9" s="63">
        <f>F9+H9+J9+L9</f>
        <v>537935.575</v>
      </c>
      <c r="E9" s="63">
        <f>G9+I9+K9+M9</f>
        <v>537852.975</v>
      </c>
      <c r="F9" s="63">
        <f aca="true" t="shared" si="0" ref="F9:M9">F12+F59+F67+F88+F96+F119+F127+F130+F155+F170+F194</f>
        <v>597.576</v>
      </c>
      <c r="G9" s="63">
        <f t="shared" si="0"/>
        <v>597.576</v>
      </c>
      <c r="H9" s="63">
        <f t="shared" si="0"/>
        <v>327598.33199999994</v>
      </c>
      <c r="I9" s="63">
        <f t="shared" si="0"/>
        <v>327598.33199999994</v>
      </c>
      <c r="J9" s="63">
        <f t="shared" si="0"/>
        <v>196321.77000000002</v>
      </c>
      <c r="K9" s="63">
        <f t="shared" si="0"/>
        <v>196239.17</v>
      </c>
      <c r="L9" s="63">
        <f t="shared" si="0"/>
        <v>13417.897</v>
      </c>
      <c r="M9" s="63">
        <f t="shared" si="0"/>
        <v>13417.897</v>
      </c>
      <c r="N9" s="15">
        <v>100</v>
      </c>
      <c r="O9" s="267">
        <f>E9/D9*100</f>
        <v>99.9846450014019</v>
      </c>
      <c r="P9" s="3"/>
      <c r="Q9" s="3"/>
      <c r="R9" s="3"/>
      <c r="S9" s="3"/>
    </row>
    <row r="10" spans="1:19" ht="16.5">
      <c r="A10" s="16"/>
      <c r="B10" s="16"/>
      <c r="C10" s="1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48"/>
      <c r="P10" s="3"/>
      <c r="Q10" s="3"/>
      <c r="R10" s="3"/>
      <c r="S10" s="3"/>
    </row>
    <row r="11" spans="1:19" s="36" customFormat="1" ht="13.5" thickBot="1">
      <c r="A11" s="15"/>
      <c r="B11" s="71"/>
      <c r="C11" s="70"/>
      <c r="D11" s="72"/>
      <c r="E11" s="72"/>
      <c r="F11" s="72"/>
      <c r="G11" s="72"/>
      <c r="H11" s="72"/>
      <c r="I11" s="73"/>
      <c r="J11" s="72"/>
      <c r="K11" s="72"/>
      <c r="L11" s="74"/>
      <c r="M11" s="70"/>
      <c r="N11" s="70"/>
      <c r="O11" s="75"/>
      <c r="P11" s="76"/>
      <c r="Q11" s="70"/>
      <c r="R11" s="70"/>
      <c r="S11" s="77"/>
    </row>
    <row r="12" spans="1:19" s="32" customFormat="1" ht="98.25" customHeight="1" thickTop="1">
      <c r="A12" s="129">
        <v>1</v>
      </c>
      <c r="B12" s="89" t="s">
        <v>24</v>
      </c>
      <c r="C12" s="130" t="s">
        <v>418</v>
      </c>
      <c r="D12" s="131">
        <f>F12+H12+J12+L12</f>
        <v>262236.69999999995</v>
      </c>
      <c r="E12" s="131">
        <f aca="true" t="shared" si="1" ref="D12:E29">G12+I12+K12+M12</f>
        <v>262236.69999999995</v>
      </c>
      <c r="F12" s="132">
        <f aca="true" t="shared" si="2" ref="F12:K12">F13+F19+F32+F36+F40+F45+F46+F47+F48+F57+F58</f>
        <v>49.9</v>
      </c>
      <c r="G12" s="132">
        <f t="shared" si="2"/>
        <v>49.9</v>
      </c>
      <c r="H12" s="132">
        <f t="shared" si="2"/>
        <v>177575.3</v>
      </c>
      <c r="I12" s="132">
        <f t="shared" si="2"/>
        <v>177575.3</v>
      </c>
      <c r="J12" s="132">
        <f t="shared" si="2"/>
        <v>84611.49999999999</v>
      </c>
      <c r="K12" s="132">
        <f t="shared" si="2"/>
        <v>84611.49999999999</v>
      </c>
      <c r="L12" s="132">
        <f>L13+L19+L32+L36+L40+L45+L46+L47+L48</f>
        <v>0</v>
      </c>
      <c r="M12" s="132">
        <f>M13+M19+M32+M36+M40+M45+M46+M47+M48</f>
        <v>0</v>
      </c>
      <c r="N12" s="130">
        <v>100</v>
      </c>
      <c r="O12" s="67">
        <f>E12/D12*100</f>
        <v>100</v>
      </c>
      <c r="P12" s="133"/>
      <c r="Q12" s="134"/>
      <c r="R12" s="134"/>
      <c r="S12" s="135"/>
    </row>
    <row r="13" spans="1:19" ht="53.25" customHeight="1">
      <c r="A13" s="136" t="s">
        <v>258</v>
      </c>
      <c r="B13" s="137" t="s">
        <v>384</v>
      </c>
      <c r="C13" s="134"/>
      <c r="D13" s="138">
        <f>F13+H13+J13+L13</f>
        <v>33677.399999999994</v>
      </c>
      <c r="E13" s="138">
        <f>G13+I13+K13+M13</f>
        <v>33677.399999999994</v>
      </c>
      <c r="F13" s="139">
        <f aca="true" t="shared" si="3" ref="F13:M13">F14+F15+F16+F17+F18</f>
        <v>0</v>
      </c>
      <c r="G13" s="139">
        <f t="shared" si="3"/>
        <v>0</v>
      </c>
      <c r="H13" s="140">
        <f t="shared" si="3"/>
        <v>18746.6</v>
      </c>
      <c r="I13" s="140">
        <f t="shared" si="3"/>
        <v>18746.6</v>
      </c>
      <c r="J13" s="140">
        <f t="shared" si="3"/>
        <v>14930.8</v>
      </c>
      <c r="K13" s="140">
        <f t="shared" si="3"/>
        <v>14930.8</v>
      </c>
      <c r="L13" s="140">
        <f t="shared" si="3"/>
        <v>0</v>
      </c>
      <c r="M13" s="140">
        <f t="shared" si="3"/>
        <v>0</v>
      </c>
      <c r="N13" s="15">
        <v>100</v>
      </c>
      <c r="O13" s="141">
        <f>(E13/D13)*100</f>
        <v>100</v>
      </c>
      <c r="P13" s="133" t="s">
        <v>502</v>
      </c>
      <c r="Q13" s="3">
        <v>484</v>
      </c>
      <c r="R13" s="3">
        <v>484</v>
      </c>
      <c r="S13" s="40">
        <f>(R13/Q13)*100</f>
        <v>100</v>
      </c>
    </row>
    <row r="14" spans="1:19" ht="48" customHeight="1">
      <c r="A14" s="142"/>
      <c r="B14" s="137" t="s">
        <v>219</v>
      </c>
      <c r="C14" s="134"/>
      <c r="D14" s="143">
        <f>F14+H14+J14+L14</f>
        <v>0</v>
      </c>
      <c r="E14" s="143">
        <f t="shared" si="1"/>
        <v>0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44">
        <v>0</v>
      </c>
      <c r="M14" s="3">
        <v>0</v>
      </c>
      <c r="N14" s="3">
        <v>0</v>
      </c>
      <c r="O14" s="141">
        <v>0</v>
      </c>
      <c r="P14" s="118"/>
      <c r="Q14" s="3"/>
      <c r="R14" s="3"/>
      <c r="S14" s="40"/>
    </row>
    <row r="15" spans="1:19" ht="60.75" customHeight="1">
      <c r="A15" s="145"/>
      <c r="B15" s="146" t="s">
        <v>242</v>
      </c>
      <c r="C15" s="134"/>
      <c r="D15" s="143">
        <f>F15+H15+J15+L15</f>
        <v>178.7</v>
      </c>
      <c r="E15" s="143">
        <f>G15+I15+K15+M15</f>
        <v>178.7</v>
      </c>
      <c r="F15" s="144">
        <v>0</v>
      </c>
      <c r="G15" s="144">
        <v>0</v>
      </c>
      <c r="H15" s="144">
        <v>0</v>
      </c>
      <c r="I15" s="144">
        <v>0</v>
      </c>
      <c r="J15" s="144">
        <v>178.7</v>
      </c>
      <c r="K15" s="144">
        <v>178.7</v>
      </c>
      <c r="L15" s="144">
        <v>0</v>
      </c>
      <c r="M15" s="3">
        <v>0</v>
      </c>
      <c r="N15" s="3">
        <v>100</v>
      </c>
      <c r="O15" s="141">
        <f aca="true" t="shared" si="4" ref="O15:O59">(E15/D15)*100</f>
        <v>100</v>
      </c>
      <c r="P15" s="118" t="s">
        <v>503</v>
      </c>
      <c r="Q15" s="3">
        <v>100</v>
      </c>
      <c r="R15" s="3">
        <v>100</v>
      </c>
      <c r="S15" s="40">
        <f>(R15/Q15)*100</f>
        <v>100</v>
      </c>
    </row>
    <row r="16" spans="1:19" ht="180.75" customHeight="1">
      <c r="A16" s="147"/>
      <c r="B16" s="148" t="s">
        <v>220</v>
      </c>
      <c r="C16" s="134"/>
      <c r="D16" s="143">
        <f t="shared" si="1"/>
        <v>163.7</v>
      </c>
      <c r="E16" s="143">
        <f t="shared" si="1"/>
        <v>163.7</v>
      </c>
      <c r="F16" s="144">
        <v>0</v>
      </c>
      <c r="G16" s="144">
        <v>0</v>
      </c>
      <c r="H16" s="144">
        <v>99.7</v>
      </c>
      <c r="I16" s="144">
        <v>99.7</v>
      </c>
      <c r="J16" s="144">
        <v>64</v>
      </c>
      <c r="K16" s="144">
        <v>64</v>
      </c>
      <c r="L16" s="144">
        <v>0</v>
      </c>
      <c r="M16" s="3">
        <v>0</v>
      </c>
      <c r="N16" s="3">
        <v>100</v>
      </c>
      <c r="O16" s="141">
        <f t="shared" si="4"/>
        <v>100</v>
      </c>
      <c r="P16" s="118" t="s">
        <v>322</v>
      </c>
      <c r="Q16" s="3">
        <v>90</v>
      </c>
      <c r="R16" s="3">
        <v>90</v>
      </c>
      <c r="S16" s="40">
        <f>(R16/Q16)*100</f>
        <v>100</v>
      </c>
    </row>
    <row r="17" spans="1:19" ht="81.75" customHeight="1">
      <c r="A17" s="145"/>
      <c r="B17" s="146" t="s">
        <v>221</v>
      </c>
      <c r="C17" s="134"/>
      <c r="D17" s="143">
        <f t="shared" si="1"/>
        <v>227.5</v>
      </c>
      <c r="E17" s="143">
        <f t="shared" si="1"/>
        <v>227.5</v>
      </c>
      <c r="F17" s="144">
        <v>0</v>
      </c>
      <c r="G17" s="144">
        <v>0</v>
      </c>
      <c r="H17" s="144">
        <v>207.8</v>
      </c>
      <c r="I17" s="144">
        <v>207.8</v>
      </c>
      <c r="J17" s="144">
        <v>19.7</v>
      </c>
      <c r="K17" s="144">
        <v>19.7</v>
      </c>
      <c r="L17" s="144">
        <v>0</v>
      </c>
      <c r="M17" s="3">
        <v>0</v>
      </c>
      <c r="N17" s="3">
        <v>100</v>
      </c>
      <c r="O17" s="141">
        <f t="shared" si="4"/>
        <v>100</v>
      </c>
      <c r="P17" s="118" t="s">
        <v>513</v>
      </c>
      <c r="Q17" s="3">
        <v>100</v>
      </c>
      <c r="R17" s="3">
        <v>100</v>
      </c>
      <c r="S17" s="40">
        <f>(R17/Q17)*100</f>
        <v>100</v>
      </c>
    </row>
    <row r="18" spans="1:19" s="32" customFormat="1" ht="75" customHeight="1">
      <c r="A18" s="145"/>
      <c r="B18" s="146" t="s">
        <v>222</v>
      </c>
      <c r="C18" s="134"/>
      <c r="D18" s="143">
        <f>F18+H18+J18+L18</f>
        <v>33107.5</v>
      </c>
      <c r="E18" s="143">
        <f>G18+I18+K18+M18</f>
        <v>33107.5</v>
      </c>
      <c r="F18" s="144">
        <v>0</v>
      </c>
      <c r="G18" s="144">
        <v>0</v>
      </c>
      <c r="H18" s="144">
        <v>18439.1</v>
      </c>
      <c r="I18" s="144">
        <v>18439.1</v>
      </c>
      <c r="J18" s="144">
        <v>14668.4</v>
      </c>
      <c r="K18" s="144">
        <v>14668.4</v>
      </c>
      <c r="L18" s="144">
        <v>0</v>
      </c>
      <c r="M18" s="3">
        <v>0</v>
      </c>
      <c r="N18" s="3">
        <v>100</v>
      </c>
      <c r="O18" s="141">
        <f t="shared" si="4"/>
        <v>100</v>
      </c>
      <c r="P18" s="118" t="s">
        <v>323</v>
      </c>
      <c r="Q18" s="3">
        <v>100</v>
      </c>
      <c r="R18" s="3">
        <v>100</v>
      </c>
      <c r="S18" s="40">
        <f aca="true" t="shared" si="5" ref="S18:S33">(R18/Q18)*100</f>
        <v>100</v>
      </c>
    </row>
    <row r="19" spans="1:19" ht="51.75" customHeight="1">
      <c r="A19" s="149" t="s">
        <v>259</v>
      </c>
      <c r="B19" s="150" t="s">
        <v>385</v>
      </c>
      <c r="C19" s="15"/>
      <c r="D19" s="138">
        <f t="shared" si="1"/>
        <v>204460.69999999998</v>
      </c>
      <c r="E19" s="138">
        <f t="shared" si="1"/>
        <v>204460.69999999998</v>
      </c>
      <c r="F19" s="140">
        <f>F20+F21+F22+F24+F25+F26+F27+F28</f>
        <v>0</v>
      </c>
      <c r="G19" s="140">
        <f>G20+G21+G22+G24+G25+G26+G27+G28</f>
        <v>0</v>
      </c>
      <c r="H19" s="140">
        <f aca="true" t="shared" si="6" ref="H19:M19">H20+H21+H22+H23+H24+H25+H26+H27+H28+H29+H30+H31</f>
        <v>150934.8</v>
      </c>
      <c r="I19" s="140">
        <f t="shared" si="6"/>
        <v>150934.8</v>
      </c>
      <c r="J19" s="140">
        <f t="shared" si="6"/>
        <v>53525.9</v>
      </c>
      <c r="K19" s="140">
        <f t="shared" si="6"/>
        <v>53525.9</v>
      </c>
      <c r="L19" s="140">
        <f t="shared" si="6"/>
        <v>0</v>
      </c>
      <c r="M19" s="140">
        <f t="shared" si="6"/>
        <v>0</v>
      </c>
      <c r="N19" s="3">
        <v>100</v>
      </c>
      <c r="O19" s="141">
        <f t="shared" si="4"/>
        <v>100</v>
      </c>
      <c r="P19" s="118" t="s">
        <v>10</v>
      </c>
      <c r="Q19" s="3">
        <v>24</v>
      </c>
      <c r="R19" s="3">
        <v>24</v>
      </c>
      <c r="S19" s="40">
        <f t="shared" si="5"/>
        <v>100</v>
      </c>
    </row>
    <row r="20" spans="1:19" ht="142.5" customHeight="1">
      <c r="A20" s="142"/>
      <c r="B20" s="148" t="s">
        <v>243</v>
      </c>
      <c r="C20" s="3"/>
      <c r="D20" s="143">
        <f t="shared" si="1"/>
        <v>27.6</v>
      </c>
      <c r="E20" s="143">
        <f t="shared" si="1"/>
        <v>27.6</v>
      </c>
      <c r="F20" s="144">
        <v>0</v>
      </c>
      <c r="G20" s="144">
        <v>0</v>
      </c>
      <c r="H20" s="144">
        <v>0</v>
      </c>
      <c r="I20" s="144">
        <v>0</v>
      </c>
      <c r="J20" s="144">
        <v>27.6</v>
      </c>
      <c r="K20" s="144">
        <v>27.6</v>
      </c>
      <c r="L20" s="144">
        <v>0</v>
      </c>
      <c r="M20" s="3">
        <v>0</v>
      </c>
      <c r="N20" s="3">
        <v>100</v>
      </c>
      <c r="O20" s="141">
        <f t="shared" si="4"/>
        <v>100</v>
      </c>
      <c r="P20" s="118" t="s">
        <v>407</v>
      </c>
      <c r="Q20" s="3">
        <v>66.7</v>
      </c>
      <c r="R20" s="3">
        <v>66.7</v>
      </c>
      <c r="S20" s="40">
        <f t="shared" si="5"/>
        <v>100</v>
      </c>
    </row>
    <row r="21" spans="1:19" ht="43.5" customHeight="1">
      <c r="A21" s="142"/>
      <c r="B21" s="148" t="s">
        <v>223</v>
      </c>
      <c r="C21" s="3"/>
      <c r="D21" s="143">
        <f t="shared" si="1"/>
        <v>117.2</v>
      </c>
      <c r="E21" s="143">
        <f t="shared" si="1"/>
        <v>117.2</v>
      </c>
      <c r="F21" s="144">
        <v>0</v>
      </c>
      <c r="G21" s="144">
        <v>0</v>
      </c>
      <c r="H21" s="144">
        <v>117.2</v>
      </c>
      <c r="I21" s="144">
        <v>117.2</v>
      </c>
      <c r="J21" s="144">
        <v>0</v>
      </c>
      <c r="K21" s="144">
        <v>0</v>
      </c>
      <c r="L21" s="144">
        <v>0</v>
      </c>
      <c r="M21" s="3">
        <v>0</v>
      </c>
      <c r="N21" s="3">
        <v>100</v>
      </c>
      <c r="O21" s="141">
        <f t="shared" si="4"/>
        <v>100</v>
      </c>
      <c r="P21" s="118" t="s">
        <v>504</v>
      </c>
      <c r="Q21" s="3">
        <v>100</v>
      </c>
      <c r="R21" s="3">
        <v>100</v>
      </c>
      <c r="S21" s="40">
        <f t="shared" si="5"/>
        <v>100</v>
      </c>
    </row>
    <row r="22" spans="1:19" ht="102">
      <c r="A22" s="142"/>
      <c r="B22" s="148" t="s">
        <v>224</v>
      </c>
      <c r="C22" s="3"/>
      <c r="D22" s="143">
        <f t="shared" si="1"/>
        <v>133.9</v>
      </c>
      <c r="E22" s="143">
        <f t="shared" si="1"/>
        <v>133.9</v>
      </c>
      <c r="F22" s="144">
        <v>0</v>
      </c>
      <c r="G22" s="144">
        <v>0</v>
      </c>
      <c r="H22" s="144">
        <v>0</v>
      </c>
      <c r="I22" s="144">
        <v>0</v>
      </c>
      <c r="J22" s="144">
        <v>133.9</v>
      </c>
      <c r="K22" s="144">
        <v>133.9</v>
      </c>
      <c r="L22" s="144">
        <v>0</v>
      </c>
      <c r="M22" s="3">
        <v>0</v>
      </c>
      <c r="N22" s="3">
        <v>100</v>
      </c>
      <c r="O22" s="141">
        <f t="shared" si="4"/>
        <v>100</v>
      </c>
      <c r="P22" s="118" t="s">
        <v>75</v>
      </c>
      <c r="Q22" s="3">
        <v>98.5</v>
      </c>
      <c r="R22" s="3">
        <v>97</v>
      </c>
      <c r="S22" s="40">
        <f t="shared" si="5"/>
        <v>98.47715736040608</v>
      </c>
    </row>
    <row r="23" spans="1:19" ht="54.75" customHeight="1">
      <c r="A23" s="142"/>
      <c r="B23" s="148" t="s">
        <v>374</v>
      </c>
      <c r="C23" s="3"/>
      <c r="D23" s="143">
        <f t="shared" si="1"/>
        <v>1</v>
      </c>
      <c r="E23" s="143">
        <f t="shared" si="1"/>
        <v>1</v>
      </c>
      <c r="F23" s="144">
        <v>0</v>
      </c>
      <c r="G23" s="144">
        <v>0</v>
      </c>
      <c r="H23" s="144">
        <v>0</v>
      </c>
      <c r="I23" s="144">
        <v>0</v>
      </c>
      <c r="J23" s="144">
        <v>1</v>
      </c>
      <c r="K23" s="144">
        <v>1</v>
      </c>
      <c r="L23" s="144">
        <v>0</v>
      </c>
      <c r="M23" s="3">
        <v>0</v>
      </c>
      <c r="N23" s="3">
        <v>100</v>
      </c>
      <c r="O23" s="141">
        <f t="shared" si="4"/>
        <v>100</v>
      </c>
      <c r="P23" s="118" t="s">
        <v>333</v>
      </c>
      <c r="Q23" s="3">
        <v>100</v>
      </c>
      <c r="R23" s="3">
        <v>100</v>
      </c>
      <c r="S23" s="40">
        <f t="shared" si="5"/>
        <v>100</v>
      </c>
    </row>
    <row r="24" spans="1:19" ht="69" customHeight="1">
      <c r="A24" s="142"/>
      <c r="B24" s="148" t="s">
        <v>225</v>
      </c>
      <c r="C24" s="3"/>
      <c r="D24" s="143">
        <f t="shared" si="1"/>
        <v>12001.7</v>
      </c>
      <c r="E24" s="143">
        <f t="shared" si="1"/>
        <v>12001.7</v>
      </c>
      <c r="F24" s="144">
        <v>0</v>
      </c>
      <c r="G24" s="144">
        <v>0</v>
      </c>
      <c r="H24" s="144">
        <v>9850</v>
      </c>
      <c r="I24" s="144">
        <v>9850</v>
      </c>
      <c r="J24" s="144">
        <v>2151.7</v>
      </c>
      <c r="K24" s="144">
        <v>2151.7</v>
      </c>
      <c r="L24" s="144">
        <v>0</v>
      </c>
      <c r="M24" s="3">
        <v>0</v>
      </c>
      <c r="N24" s="3">
        <v>100</v>
      </c>
      <c r="O24" s="141">
        <f t="shared" si="4"/>
        <v>100</v>
      </c>
      <c r="P24" s="118" t="s">
        <v>506</v>
      </c>
      <c r="Q24" s="3">
        <v>100</v>
      </c>
      <c r="R24" s="3">
        <v>100</v>
      </c>
      <c r="S24" s="40">
        <f t="shared" si="5"/>
        <v>100</v>
      </c>
    </row>
    <row r="25" spans="1:20" ht="79.5" customHeight="1">
      <c r="A25" s="142"/>
      <c r="B25" s="148" t="s">
        <v>226</v>
      </c>
      <c r="C25" s="3"/>
      <c r="D25" s="143">
        <f t="shared" si="1"/>
        <v>1254.5</v>
      </c>
      <c r="E25" s="143">
        <f t="shared" si="1"/>
        <v>1254.5</v>
      </c>
      <c r="F25" s="144">
        <v>0</v>
      </c>
      <c r="G25" s="144">
        <v>0</v>
      </c>
      <c r="H25" s="144">
        <v>0</v>
      </c>
      <c r="I25" s="144">
        <v>0</v>
      </c>
      <c r="J25" s="144">
        <v>1254.5</v>
      </c>
      <c r="K25" s="144">
        <v>1254.5</v>
      </c>
      <c r="L25" s="144">
        <v>0</v>
      </c>
      <c r="M25" s="3">
        <v>0</v>
      </c>
      <c r="N25" s="3">
        <v>100</v>
      </c>
      <c r="O25" s="141">
        <f t="shared" si="4"/>
        <v>100</v>
      </c>
      <c r="P25" s="118" t="s">
        <v>505</v>
      </c>
      <c r="Q25" s="3">
        <v>100</v>
      </c>
      <c r="R25" s="3">
        <v>100</v>
      </c>
      <c r="S25" s="40">
        <f t="shared" si="5"/>
        <v>100</v>
      </c>
      <c r="T25" s="40"/>
    </row>
    <row r="26" spans="1:19" ht="42.75" customHeight="1">
      <c r="A26" s="142"/>
      <c r="B26" s="148" t="s">
        <v>227</v>
      </c>
      <c r="C26" s="3"/>
      <c r="D26" s="143">
        <f t="shared" si="1"/>
        <v>7392.400000000001</v>
      </c>
      <c r="E26" s="143">
        <f t="shared" si="1"/>
        <v>7392.400000000001</v>
      </c>
      <c r="F26" s="144">
        <v>0</v>
      </c>
      <c r="G26" s="144">
        <v>0</v>
      </c>
      <c r="H26" s="144">
        <v>727.8</v>
      </c>
      <c r="I26" s="144">
        <v>727.8</v>
      </c>
      <c r="J26" s="144">
        <v>6664.6</v>
      </c>
      <c r="K26" s="144">
        <v>6664.6</v>
      </c>
      <c r="L26" s="144">
        <v>0</v>
      </c>
      <c r="M26" s="3">
        <v>0</v>
      </c>
      <c r="N26" s="3">
        <v>100</v>
      </c>
      <c r="O26" s="141">
        <f t="shared" si="4"/>
        <v>100</v>
      </c>
      <c r="P26" s="118" t="s">
        <v>324</v>
      </c>
      <c r="Q26" s="3">
        <v>88</v>
      </c>
      <c r="R26" s="3">
        <v>88</v>
      </c>
      <c r="S26" s="40">
        <f t="shared" si="5"/>
        <v>100</v>
      </c>
    </row>
    <row r="27" spans="1:19" ht="38.25" customHeight="1">
      <c r="A27" s="142"/>
      <c r="B27" s="148" t="s">
        <v>228</v>
      </c>
      <c r="C27" s="3"/>
      <c r="D27" s="143">
        <f t="shared" si="1"/>
        <v>4049.1</v>
      </c>
      <c r="E27" s="143">
        <f t="shared" si="1"/>
        <v>4049.1</v>
      </c>
      <c r="F27" s="144">
        <v>0</v>
      </c>
      <c r="G27" s="144">
        <v>0</v>
      </c>
      <c r="H27" s="144">
        <v>0</v>
      </c>
      <c r="I27" s="144">
        <v>0</v>
      </c>
      <c r="J27" s="144">
        <v>4049.1</v>
      </c>
      <c r="K27" s="144">
        <v>4049.1</v>
      </c>
      <c r="L27" s="144">
        <v>0</v>
      </c>
      <c r="M27" s="3">
        <v>0</v>
      </c>
      <c r="N27" s="3">
        <v>100</v>
      </c>
      <c r="O27" s="141">
        <f t="shared" si="4"/>
        <v>100</v>
      </c>
      <c r="P27" s="118" t="s">
        <v>325</v>
      </c>
      <c r="Q27" s="3">
        <v>18.5</v>
      </c>
      <c r="R27" s="3">
        <v>18.5</v>
      </c>
      <c r="S27" s="40">
        <f t="shared" si="5"/>
        <v>100</v>
      </c>
    </row>
    <row r="28" spans="1:19" ht="124.5" customHeight="1">
      <c r="A28" s="145"/>
      <c r="B28" s="326" t="s">
        <v>229</v>
      </c>
      <c r="C28" s="3"/>
      <c r="D28" s="143">
        <f t="shared" si="1"/>
        <v>128205.79999999999</v>
      </c>
      <c r="E28" s="143">
        <f t="shared" si="1"/>
        <v>128205.79999999999</v>
      </c>
      <c r="F28" s="144">
        <v>0</v>
      </c>
      <c r="G28" s="144">
        <v>0</v>
      </c>
      <c r="H28" s="144">
        <v>107268.4</v>
      </c>
      <c r="I28" s="144">
        <v>107268.4</v>
      </c>
      <c r="J28" s="144">
        <v>20937.4</v>
      </c>
      <c r="K28" s="144">
        <v>20937.4</v>
      </c>
      <c r="L28" s="144">
        <v>0</v>
      </c>
      <c r="M28" s="3">
        <v>0</v>
      </c>
      <c r="N28" s="3">
        <v>100</v>
      </c>
      <c r="O28" s="141">
        <f t="shared" si="4"/>
        <v>100</v>
      </c>
      <c r="P28" s="118" t="s">
        <v>507</v>
      </c>
      <c r="Q28" s="3">
        <v>100</v>
      </c>
      <c r="R28" s="3">
        <v>100</v>
      </c>
      <c r="S28" s="40">
        <f t="shared" si="5"/>
        <v>100</v>
      </c>
    </row>
    <row r="29" spans="1:19" ht="84" customHeight="1">
      <c r="A29" s="142"/>
      <c r="B29" s="148" t="s">
        <v>375</v>
      </c>
      <c r="C29" s="3"/>
      <c r="D29" s="143">
        <f t="shared" si="1"/>
        <v>8212.8</v>
      </c>
      <c r="E29" s="143">
        <f t="shared" si="1"/>
        <v>8212.8</v>
      </c>
      <c r="F29" s="144">
        <v>0</v>
      </c>
      <c r="G29" s="144">
        <v>0</v>
      </c>
      <c r="H29" s="144">
        <v>0</v>
      </c>
      <c r="I29" s="144">
        <v>0</v>
      </c>
      <c r="J29" s="144">
        <v>8212.8</v>
      </c>
      <c r="K29" s="144">
        <v>8212.8</v>
      </c>
      <c r="L29" s="144">
        <v>0</v>
      </c>
      <c r="M29" s="3">
        <v>0</v>
      </c>
      <c r="N29" s="3">
        <v>100</v>
      </c>
      <c r="O29" s="141">
        <f t="shared" si="4"/>
        <v>100</v>
      </c>
      <c r="P29" s="118" t="s">
        <v>398</v>
      </c>
      <c r="Q29" s="3">
        <v>100</v>
      </c>
      <c r="R29" s="3">
        <v>100</v>
      </c>
      <c r="S29" s="40">
        <f t="shared" si="5"/>
        <v>100</v>
      </c>
    </row>
    <row r="30" spans="1:19" ht="73.5" customHeight="1">
      <c r="A30" s="142"/>
      <c r="B30" s="148" t="s">
        <v>377</v>
      </c>
      <c r="C30" s="3"/>
      <c r="D30" s="143">
        <f>F30+H30+J30+L30</f>
        <v>39363.2</v>
      </c>
      <c r="E30" s="143">
        <f>G30+I30+K30+M30</f>
        <v>39363.2</v>
      </c>
      <c r="F30" s="144">
        <v>0</v>
      </c>
      <c r="G30" s="144">
        <v>0</v>
      </c>
      <c r="H30" s="144">
        <v>31405.6</v>
      </c>
      <c r="I30" s="144">
        <v>31405.6</v>
      </c>
      <c r="J30" s="144">
        <v>7957.6</v>
      </c>
      <c r="K30" s="144">
        <v>7957.6</v>
      </c>
      <c r="L30" s="144">
        <v>0</v>
      </c>
      <c r="M30" s="3">
        <v>0</v>
      </c>
      <c r="N30" s="3">
        <v>100</v>
      </c>
      <c r="O30" s="141">
        <f t="shared" si="4"/>
        <v>100</v>
      </c>
      <c r="P30" s="118" t="s">
        <v>399</v>
      </c>
      <c r="Q30" s="3">
        <v>100</v>
      </c>
      <c r="R30" s="3">
        <v>100</v>
      </c>
      <c r="S30" s="40">
        <f t="shared" si="5"/>
        <v>100</v>
      </c>
    </row>
    <row r="31" spans="1:19" ht="87" customHeight="1">
      <c r="A31" s="142"/>
      <c r="B31" s="148" t="s">
        <v>376</v>
      </c>
      <c r="C31" s="3"/>
      <c r="D31" s="143">
        <f>F31+H31+J31+L31</f>
        <v>3701.5</v>
      </c>
      <c r="E31" s="143">
        <f>G31+I31+K31+M31</f>
        <v>3701.5</v>
      </c>
      <c r="F31" s="144">
        <v>0</v>
      </c>
      <c r="G31" s="144">
        <v>0</v>
      </c>
      <c r="H31" s="144">
        <v>1565.8</v>
      </c>
      <c r="I31" s="144">
        <v>1565.8</v>
      </c>
      <c r="J31" s="144">
        <v>2135.7</v>
      </c>
      <c r="K31" s="144">
        <v>2135.7</v>
      </c>
      <c r="L31" s="144">
        <v>0</v>
      </c>
      <c r="M31" s="3">
        <v>0</v>
      </c>
      <c r="N31" s="3">
        <v>100</v>
      </c>
      <c r="O31" s="141">
        <f t="shared" si="4"/>
        <v>100</v>
      </c>
      <c r="P31" s="118" t="s">
        <v>400</v>
      </c>
      <c r="Q31" s="3">
        <v>100</v>
      </c>
      <c r="R31" s="3">
        <v>100</v>
      </c>
      <c r="S31" s="40">
        <f t="shared" si="5"/>
        <v>100</v>
      </c>
    </row>
    <row r="32" spans="1:19" ht="52.5" customHeight="1">
      <c r="A32" s="151" t="s">
        <v>260</v>
      </c>
      <c r="B32" s="152" t="s">
        <v>386</v>
      </c>
      <c r="C32" s="3"/>
      <c r="D32" s="138">
        <f aca="true" t="shared" si="7" ref="D32:E50">F32+H32+J32+L32</f>
        <v>4188.8</v>
      </c>
      <c r="E32" s="138">
        <f t="shared" si="7"/>
        <v>4188.8</v>
      </c>
      <c r="F32" s="140">
        <f>F33+F34+F36+F37+F38</f>
        <v>0</v>
      </c>
      <c r="G32" s="140">
        <f>G33+G34+G36+G37+G38</f>
        <v>0</v>
      </c>
      <c r="H32" s="140">
        <f aca="true" t="shared" si="8" ref="H32:M32">H33+H34+H35</f>
        <v>0</v>
      </c>
      <c r="I32" s="140">
        <f t="shared" si="8"/>
        <v>0</v>
      </c>
      <c r="J32" s="140">
        <f t="shared" si="8"/>
        <v>4188.8</v>
      </c>
      <c r="K32" s="140">
        <f t="shared" si="8"/>
        <v>4188.8</v>
      </c>
      <c r="L32" s="140">
        <f t="shared" si="8"/>
        <v>0</v>
      </c>
      <c r="M32" s="140">
        <f t="shared" si="8"/>
        <v>0</v>
      </c>
      <c r="N32" s="140"/>
      <c r="O32" s="140"/>
      <c r="P32" s="118" t="s">
        <v>33</v>
      </c>
      <c r="Q32" s="3">
        <v>3084</v>
      </c>
      <c r="R32" s="3">
        <v>2155</v>
      </c>
      <c r="S32" s="40">
        <f t="shared" si="5"/>
        <v>69.87678339818417</v>
      </c>
    </row>
    <row r="33" spans="1:19" ht="51.75" customHeight="1">
      <c r="A33" s="146"/>
      <c r="B33" s="146" t="s">
        <v>230</v>
      </c>
      <c r="C33" s="3"/>
      <c r="D33" s="143">
        <f t="shared" si="7"/>
        <v>3817.3</v>
      </c>
      <c r="E33" s="143">
        <f t="shared" si="7"/>
        <v>3817.3</v>
      </c>
      <c r="F33" s="144">
        <v>0</v>
      </c>
      <c r="G33" s="144">
        <v>0</v>
      </c>
      <c r="H33" s="144">
        <v>0</v>
      </c>
      <c r="I33" s="144">
        <v>0</v>
      </c>
      <c r="J33" s="144">
        <v>3817.3</v>
      </c>
      <c r="K33" s="144">
        <v>3817.3</v>
      </c>
      <c r="L33" s="144">
        <v>0</v>
      </c>
      <c r="M33" s="3">
        <v>0</v>
      </c>
      <c r="N33" s="3">
        <v>100</v>
      </c>
      <c r="O33" s="141">
        <f t="shared" si="4"/>
        <v>100</v>
      </c>
      <c r="P33" s="118" t="s">
        <v>508</v>
      </c>
      <c r="Q33" s="3">
        <v>2</v>
      </c>
      <c r="R33" s="3">
        <v>1</v>
      </c>
      <c r="S33" s="40">
        <f t="shared" si="5"/>
        <v>50</v>
      </c>
    </row>
    <row r="34" spans="1:19" ht="66.75" customHeight="1">
      <c r="A34" s="146"/>
      <c r="B34" s="148" t="s">
        <v>378</v>
      </c>
      <c r="C34" s="3"/>
      <c r="D34" s="143">
        <f t="shared" si="7"/>
        <v>371.5</v>
      </c>
      <c r="E34" s="143">
        <f t="shared" si="7"/>
        <v>371.5</v>
      </c>
      <c r="F34" s="144">
        <v>0</v>
      </c>
      <c r="G34" s="144">
        <v>0</v>
      </c>
      <c r="H34" s="144">
        <v>0</v>
      </c>
      <c r="I34" s="144">
        <v>0</v>
      </c>
      <c r="J34" s="144">
        <v>371.5</v>
      </c>
      <c r="K34" s="144">
        <v>371.5</v>
      </c>
      <c r="L34" s="144">
        <v>0</v>
      </c>
      <c r="M34" s="3">
        <v>0</v>
      </c>
      <c r="N34" s="3">
        <v>100</v>
      </c>
      <c r="O34" s="141">
        <f t="shared" si="4"/>
        <v>100</v>
      </c>
      <c r="P34" s="153" t="s">
        <v>326</v>
      </c>
      <c r="Q34" s="3">
        <v>2</v>
      </c>
      <c r="R34" s="3">
        <v>2</v>
      </c>
      <c r="S34" s="3">
        <v>100</v>
      </c>
    </row>
    <row r="35" spans="1:19" ht="76.5" customHeight="1">
      <c r="A35" s="137"/>
      <c r="B35" s="154" t="s">
        <v>379</v>
      </c>
      <c r="C35" s="3"/>
      <c r="D35" s="143">
        <f t="shared" si="7"/>
        <v>0</v>
      </c>
      <c r="E35" s="143">
        <f t="shared" si="7"/>
        <v>0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44">
        <v>0</v>
      </c>
      <c r="M35" s="3">
        <v>0</v>
      </c>
      <c r="N35" s="3">
        <v>0</v>
      </c>
      <c r="O35" s="141">
        <v>0</v>
      </c>
      <c r="P35" s="155"/>
      <c r="Q35" s="3"/>
      <c r="R35" s="3"/>
      <c r="S35" s="3"/>
    </row>
    <row r="36" spans="1:19" ht="67.5" customHeight="1">
      <c r="A36" s="156" t="s">
        <v>261</v>
      </c>
      <c r="B36" s="146" t="s">
        <v>387</v>
      </c>
      <c r="C36" s="15"/>
      <c r="D36" s="138">
        <f t="shared" si="7"/>
        <v>1607.1000000000001</v>
      </c>
      <c r="E36" s="138">
        <f t="shared" si="7"/>
        <v>1607.1000000000001</v>
      </c>
      <c r="F36" s="140">
        <f>F37+F38</f>
        <v>0</v>
      </c>
      <c r="G36" s="140">
        <f>G37+G38</f>
        <v>0</v>
      </c>
      <c r="H36" s="140">
        <f>H37+H38+H39</f>
        <v>1291.4</v>
      </c>
      <c r="I36" s="140">
        <f>I37+I38+I39</f>
        <v>1291.4</v>
      </c>
      <c r="J36" s="140">
        <f>J37+J38+J39</f>
        <v>315.7</v>
      </c>
      <c r="K36" s="140">
        <f>K37+K38+K39</f>
        <v>315.7</v>
      </c>
      <c r="L36" s="140">
        <v>0</v>
      </c>
      <c r="M36" s="15">
        <v>0</v>
      </c>
      <c r="N36" s="15">
        <v>100</v>
      </c>
      <c r="O36" s="141">
        <f t="shared" si="4"/>
        <v>100</v>
      </c>
      <c r="P36" s="118" t="s">
        <v>327</v>
      </c>
      <c r="Q36" s="3">
        <v>1129</v>
      </c>
      <c r="R36" s="3">
        <v>1129</v>
      </c>
      <c r="S36" s="40">
        <f aca="true" t="shared" si="9" ref="S36:S55">(R36/Q36)*100</f>
        <v>100</v>
      </c>
    </row>
    <row r="37" spans="1:19" s="32" customFormat="1" ht="58.5" customHeight="1">
      <c r="A37" s="146"/>
      <c r="B37" s="146" t="s">
        <v>231</v>
      </c>
      <c r="C37" s="3"/>
      <c r="D37" s="143">
        <f t="shared" si="7"/>
        <v>0</v>
      </c>
      <c r="E37" s="143">
        <f t="shared" si="7"/>
        <v>0</v>
      </c>
      <c r="F37" s="144">
        <v>0</v>
      </c>
      <c r="G37" s="144">
        <v>0</v>
      </c>
      <c r="H37" s="144">
        <v>0</v>
      </c>
      <c r="I37" s="144">
        <v>0</v>
      </c>
      <c r="J37" s="144">
        <v>0</v>
      </c>
      <c r="K37" s="144">
        <v>0</v>
      </c>
      <c r="L37" s="144">
        <v>0</v>
      </c>
      <c r="M37" s="3">
        <v>0</v>
      </c>
      <c r="N37" s="3">
        <v>0</v>
      </c>
      <c r="O37" s="141">
        <v>0</v>
      </c>
      <c r="P37" s="118"/>
      <c r="Q37" s="3"/>
      <c r="R37" s="3"/>
      <c r="S37" s="40"/>
    </row>
    <row r="38" spans="1:19" ht="85.5" customHeight="1">
      <c r="A38" s="146"/>
      <c r="B38" s="146" t="s">
        <v>232</v>
      </c>
      <c r="C38" s="3"/>
      <c r="D38" s="143">
        <f t="shared" si="7"/>
        <v>0</v>
      </c>
      <c r="E38" s="143">
        <f t="shared" si="7"/>
        <v>0</v>
      </c>
      <c r="F38" s="144">
        <v>0</v>
      </c>
      <c r="G38" s="144">
        <v>0</v>
      </c>
      <c r="H38" s="144">
        <v>0</v>
      </c>
      <c r="I38" s="144">
        <v>0</v>
      </c>
      <c r="J38" s="144">
        <v>0</v>
      </c>
      <c r="K38" s="144">
        <v>0</v>
      </c>
      <c r="L38" s="144">
        <v>0</v>
      </c>
      <c r="M38" s="3">
        <v>0</v>
      </c>
      <c r="N38" s="3">
        <v>0</v>
      </c>
      <c r="O38" s="141">
        <v>0</v>
      </c>
      <c r="P38" s="118"/>
      <c r="Q38" s="3"/>
      <c r="R38" s="3"/>
      <c r="S38" s="40"/>
    </row>
    <row r="39" spans="1:19" ht="85.5" customHeight="1">
      <c r="A39" s="157"/>
      <c r="B39" s="146" t="s">
        <v>380</v>
      </c>
      <c r="C39" s="3"/>
      <c r="D39" s="143">
        <f t="shared" si="7"/>
        <v>1607.1000000000001</v>
      </c>
      <c r="E39" s="143">
        <f t="shared" si="7"/>
        <v>1607.1000000000001</v>
      </c>
      <c r="F39" s="144">
        <v>0</v>
      </c>
      <c r="G39" s="144">
        <v>0</v>
      </c>
      <c r="H39" s="144">
        <v>1291.4</v>
      </c>
      <c r="I39" s="144">
        <v>1291.4</v>
      </c>
      <c r="J39" s="144">
        <v>315.7</v>
      </c>
      <c r="K39" s="144">
        <v>315.7</v>
      </c>
      <c r="L39" s="144">
        <v>0</v>
      </c>
      <c r="M39" s="3">
        <v>0</v>
      </c>
      <c r="N39" s="3">
        <v>100</v>
      </c>
      <c r="O39" s="141">
        <f t="shared" si="4"/>
        <v>100</v>
      </c>
      <c r="P39" s="118" t="s">
        <v>327</v>
      </c>
      <c r="Q39" s="3">
        <v>104</v>
      </c>
      <c r="R39" s="3">
        <v>104</v>
      </c>
      <c r="S39" s="40">
        <f t="shared" si="9"/>
        <v>100</v>
      </c>
    </row>
    <row r="40" spans="1:19" ht="53.25" customHeight="1">
      <c r="A40" s="158" t="s">
        <v>262</v>
      </c>
      <c r="B40" s="159" t="s">
        <v>388</v>
      </c>
      <c r="C40" s="15"/>
      <c r="D40" s="138">
        <f t="shared" si="7"/>
        <v>594.7</v>
      </c>
      <c r="E40" s="138">
        <f t="shared" si="7"/>
        <v>594.7</v>
      </c>
      <c r="F40" s="140">
        <f>F41+F42+F44</f>
        <v>0</v>
      </c>
      <c r="G40" s="140">
        <f>G41+G42+G44</f>
        <v>0</v>
      </c>
      <c r="H40" s="140">
        <f aca="true" t="shared" si="10" ref="H40:M40">H41+H42+H43+H44</f>
        <v>0</v>
      </c>
      <c r="I40" s="140">
        <f t="shared" si="10"/>
        <v>0</v>
      </c>
      <c r="J40" s="140">
        <f t="shared" si="10"/>
        <v>594.7</v>
      </c>
      <c r="K40" s="140">
        <f t="shared" si="10"/>
        <v>594.7</v>
      </c>
      <c r="L40" s="140">
        <f t="shared" si="10"/>
        <v>0</v>
      </c>
      <c r="M40" s="140">
        <f t="shared" si="10"/>
        <v>0</v>
      </c>
      <c r="N40" s="15">
        <v>100</v>
      </c>
      <c r="O40" s="141">
        <f t="shared" si="4"/>
        <v>100</v>
      </c>
      <c r="P40" s="118" t="s">
        <v>328</v>
      </c>
      <c r="Q40" s="3">
        <v>100</v>
      </c>
      <c r="R40" s="3">
        <v>100</v>
      </c>
      <c r="S40" s="40">
        <f t="shared" si="9"/>
        <v>100</v>
      </c>
    </row>
    <row r="41" spans="1:19" ht="69.75" customHeight="1">
      <c r="A41" s="146"/>
      <c r="B41" s="148" t="s">
        <v>233</v>
      </c>
      <c r="C41" s="3"/>
      <c r="D41" s="143">
        <f t="shared" si="7"/>
        <v>42.3</v>
      </c>
      <c r="E41" s="143">
        <f t="shared" si="7"/>
        <v>42.3</v>
      </c>
      <c r="F41" s="144">
        <v>0</v>
      </c>
      <c r="G41" s="144">
        <v>0</v>
      </c>
      <c r="H41" s="144">
        <v>0</v>
      </c>
      <c r="I41" s="144">
        <v>0</v>
      </c>
      <c r="J41" s="144">
        <v>42.3</v>
      </c>
      <c r="K41" s="144">
        <v>42.3</v>
      </c>
      <c r="L41" s="144">
        <v>0</v>
      </c>
      <c r="M41" s="3">
        <v>0</v>
      </c>
      <c r="N41" s="3">
        <v>100</v>
      </c>
      <c r="O41" s="141">
        <f t="shared" si="4"/>
        <v>100</v>
      </c>
      <c r="P41" s="118" t="s">
        <v>27</v>
      </c>
      <c r="Q41" s="3">
        <v>99</v>
      </c>
      <c r="R41" s="3">
        <v>99</v>
      </c>
      <c r="S41" s="40">
        <f t="shared" si="9"/>
        <v>100</v>
      </c>
    </row>
    <row r="42" spans="1:19" ht="60" customHeight="1">
      <c r="A42" s="146"/>
      <c r="B42" s="148" t="s">
        <v>234</v>
      </c>
      <c r="C42" s="3"/>
      <c r="D42" s="143">
        <f t="shared" si="7"/>
        <v>0</v>
      </c>
      <c r="E42" s="143">
        <f t="shared" si="7"/>
        <v>0</v>
      </c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44">
        <v>0</v>
      </c>
      <c r="L42" s="144">
        <v>0</v>
      </c>
      <c r="M42" s="3">
        <v>0</v>
      </c>
      <c r="N42" s="3">
        <v>0</v>
      </c>
      <c r="O42" s="141">
        <v>0</v>
      </c>
      <c r="P42" s="118"/>
      <c r="Q42" s="3"/>
      <c r="R42" s="3"/>
      <c r="S42" s="40"/>
    </row>
    <row r="43" spans="1:19" ht="107.25" customHeight="1">
      <c r="A43" s="146"/>
      <c r="B43" s="148" t="s">
        <v>381</v>
      </c>
      <c r="C43" s="3"/>
      <c r="D43" s="143">
        <f t="shared" si="7"/>
        <v>310.1</v>
      </c>
      <c r="E43" s="143">
        <f t="shared" si="7"/>
        <v>310.1</v>
      </c>
      <c r="F43" s="144">
        <v>0</v>
      </c>
      <c r="G43" s="144">
        <v>0</v>
      </c>
      <c r="H43" s="144">
        <v>0</v>
      </c>
      <c r="I43" s="144">
        <v>0</v>
      </c>
      <c r="J43" s="144">
        <v>310.1</v>
      </c>
      <c r="K43" s="144">
        <v>310.1</v>
      </c>
      <c r="L43" s="144">
        <v>0</v>
      </c>
      <c r="M43" s="3">
        <v>0</v>
      </c>
      <c r="N43" s="3">
        <v>100</v>
      </c>
      <c r="O43" s="141">
        <f t="shared" si="4"/>
        <v>100</v>
      </c>
      <c r="P43" s="118" t="s">
        <v>401</v>
      </c>
      <c r="Q43" s="3">
        <v>104</v>
      </c>
      <c r="R43" s="3">
        <v>104</v>
      </c>
      <c r="S43" s="40">
        <f t="shared" si="9"/>
        <v>100</v>
      </c>
    </row>
    <row r="44" spans="1:19" ht="45.75" customHeight="1">
      <c r="A44" s="146"/>
      <c r="B44" s="146" t="s">
        <v>382</v>
      </c>
      <c r="C44" s="3"/>
      <c r="D44" s="143">
        <f t="shared" si="7"/>
        <v>242.3</v>
      </c>
      <c r="E44" s="143">
        <f t="shared" si="7"/>
        <v>242.3</v>
      </c>
      <c r="F44" s="144">
        <v>0</v>
      </c>
      <c r="G44" s="144">
        <v>0</v>
      </c>
      <c r="H44" s="144">
        <v>0</v>
      </c>
      <c r="I44" s="144">
        <v>0</v>
      </c>
      <c r="J44" s="144">
        <v>242.3</v>
      </c>
      <c r="K44" s="144">
        <v>242.3</v>
      </c>
      <c r="L44" s="144">
        <v>0</v>
      </c>
      <c r="M44" s="3">
        <v>0</v>
      </c>
      <c r="N44" s="3">
        <v>100</v>
      </c>
      <c r="O44" s="141">
        <f t="shared" si="4"/>
        <v>100</v>
      </c>
      <c r="P44" s="118" t="s">
        <v>408</v>
      </c>
      <c r="Q44" s="3">
        <v>5.14</v>
      </c>
      <c r="R44" s="3">
        <v>5.14</v>
      </c>
      <c r="S44" s="40">
        <f t="shared" si="9"/>
        <v>100</v>
      </c>
    </row>
    <row r="45" spans="1:19" s="32" customFormat="1" ht="69.75" customHeight="1">
      <c r="A45" s="158" t="s">
        <v>263</v>
      </c>
      <c r="B45" s="150" t="s">
        <v>389</v>
      </c>
      <c r="C45" s="3"/>
      <c r="D45" s="138">
        <f t="shared" si="7"/>
        <v>0</v>
      </c>
      <c r="E45" s="138">
        <f t="shared" si="7"/>
        <v>0</v>
      </c>
      <c r="F45" s="140">
        <v>0</v>
      </c>
      <c r="G45" s="140">
        <v>0</v>
      </c>
      <c r="H45" s="140">
        <v>0</v>
      </c>
      <c r="I45" s="140">
        <v>0</v>
      </c>
      <c r="J45" s="140">
        <v>0</v>
      </c>
      <c r="K45" s="140">
        <v>0</v>
      </c>
      <c r="L45" s="140">
        <v>0</v>
      </c>
      <c r="M45" s="15">
        <v>0</v>
      </c>
      <c r="N45" s="15">
        <v>0</v>
      </c>
      <c r="O45" s="141">
        <v>0</v>
      </c>
      <c r="P45" s="118"/>
      <c r="Q45" s="3"/>
      <c r="R45" s="3"/>
      <c r="S45" s="40"/>
    </row>
    <row r="46" spans="1:19" ht="74.25" customHeight="1">
      <c r="A46" s="158" t="s">
        <v>264</v>
      </c>
      <c r="B46" s="160" t="s">
        <v>390</v>
      </c>
      <c r="C46" s="3"/>
      <c r="D46" s="138">
        <f t="shared" si="7"/>
        <v>6748.7</v>
      </c>
      <c r="E46" s="138">
        <f t="shared" si="7"/>
        <v>6748.7</v>
      </c>
      <c r="F46" s="140">
        <v>0</v>
      </c>
      <c r="G46" s="140">
        <v>0</v>
      </c>
      <c r="H46" s="140">
        <v>0</v>
      </c>
      <c r="I46" s="140">
        <v>0</v>
      </c>
      <c r="J46" s="140">
        <v>6748.7</v>
      </c>
      <c r="K46" s="140">
        <v>6748.7</v>
      </c>
      <c r="L46" s="140">
        <v>0</v>
      </c>
      <c r="M46" s="15">
        <v>0</v>
      </c>
      <c r="N46" s="15">
        <v>100</v>
      </c>
      <c r="O46" s="67">
        <f t="shared" si="4"/>
        <v>100</v>
      </c>
      <c r="P46" s="118" t="s">
        <v>329</v>
      </c>
      <c r="Q46" s="3">
        <v>100</v>
      </c>
      <c r="R46" s="3">
        <v>100</v>
      </c>
      <c r="S46" s="40">
        <f t="shared" si="9"/>
        <v>100</v>
      </c>
    </row>
    <row r="47" spans="1:19" ht="64.5" customHeight="1">
      <c r="A47" s="158" t="s">
        <v>265</v>
      </c>
      <c r="B47" s="160" t="s">
        <v>391</v>
      </c>
      <c r="C47" s="3"/>
      <c r="D47" s="138">
        <f t="shared" si="7"/>
        <v>4303.9</v>
      </c>
      <c r="E47" s="138">
        <f t="shared" si="7"/>
        <v>4303.9</v>
      </c>
      <c r="F47" s="15">
        <v>0</v>
      </c>
      <c r="G47" s="15">
        <v>0</v>
      </c>
      <c r="H47" s="15">
        <v>0</v>
      </c>
      <c r="I47" s="15">
        <v>0</v>
      </c>
      <c r="J47" s="140">
        <v>4303.9</v>
      </c>
      <c r="K47" s="140">
        <v>4303.9</v>
      </c>
      <c r="L47" s="140">
        <v>0</v>
      </c>
      <c r="M47" s="15">
        <v>0</v>
      </c>
      <c r="N47" s="15">
        <v>100</v>
      </c>
      <c r="O47" s="67">
        <f t="shared" si="4"/>
        <v>100</v>
      </c>
      <c r="P47" s="118" t="s">
        <v>330</v>
      </c>
      <c r="Q47" s="3">
        <v>100</v>
      </c>
      <c r="R47" s="3">
        <v>100</v>
      </c>
      <c r="S47" s="40">
        <f t="shared" si="9"/>
        <v>100</v>
      </c>
    </row>
    <row r="48" spans="1:19" ht="86.25" customHeight="1">
      <c r="A48" s="158" t="s">
        <v>266</v>
      </c>
      <c r="B48" s="160" t="s">
        <v>392</v>
      </c>
      <c r="C48" s="3"/>
      <c r="D48" s="138">
        <f t="shared" si="7"/>
        <v>6652.4</v>
      </c>
      <c r="E48" s="138">
        <f t="shared" si="7"/>
        <v>6652.4</v>
      </c>
      <c r="F48" s="15">
        <f>F49+F50+F51+F52+F53+F54+F55+F56</f>
        <v>49.9</v>
      </c>
      <c r="G48" s="15">
        <f>G49+G50+G51+G52+G53+G54+G55+G56</f>
        <v>49.9</v>
      </c>
      <c r="H48" s="15">
        <f aca="true" t="shared" si="11" ref="H48:M48">H49+H50+H51+H52+H53+H54+H55+H56</f>
        <v>6602.5</v>
      </c>
      <c r="I48" s="15">
        <f t="shared" si="11"/>
        <v>6602.5</v>
      </c>
      <c r="J48" s="15">
        <f t="shared" si="11"/>
        <v>0</v>
      </c>
      <c r="K48" s="15">
        <f t="shared" si="11"/>
        <v>0</v>
      </c>
      <c r="L48" s="15">
        <f t="shared" si="11"/>
        <v>0</v>
      </c>
      <c r="M48" s="15">
        <f t="shared" si="11"/>
        <v>0</v>
      </c>
      <c r="N48" s="15">
        <v>100</v>
      </c>
      <c r="O48" s="67">
        <f t="shared" si="4"/>
        <v>100</v>
      </c>
      <c r="P48" s="118" t="s">
        <v>331</v>
      </c>
      <c r="Q48" s="3">
        <v>100</v>
      </c>
      <c r="R48" s="3">
        <v>100</v>
      </c>
      <c r="S48" s="40">
        <f t="shared" si="9"/>
        <v>100</v>
      </c>
    </row>
    <row r="49" spans="1:19" ht="108" customHeight="1">
      <c r="A49" s="146"/>
      <c r="B49" s="153" t="s">
        <v>235</v>
      </c>
      <c r="C49" s="3"/>
      <c r="D49" s="143">
        <f t="shared" si="7"/>
        <v>49.9</v>
      </c>
      <c r="E49" s="143">
        <f t="shared" si="7"/>
        <v>49.9</v>
      </c>
      <c r="F49" s="3">
        <v>49.9</v>
      </c>
      <c r="G49" s="3">
        <v>49.9</v>
      </c>
      <c r="H49" s="3">
        <v>0</v>
      </c>
      <c r="I49" s="3">
        <v>0</v>
      </c>
      <c r="J49" s="144">
        <v>0</v>
      </c>
      <c r="K49" s="144">
        <v>0</v>
      </c>
      <c r="L49" s="144">
        <v>0</v>
      </c>
      <c r="M49" s="3">
        <v>0</v>
      </c>
      <c r="N49" s="3">
        <v>100</v>
      </c>
      <c r="O49" s="141">
        <f t="shared" si="4"/>
        <v>100</v>
      </c>
      <c r="P49" s="118" t="s">
        <v>331</v>
      </c>
      <c r="Q49" s="3">
        <v>100</v>
      </c>
      <c r="R49" s="3">
        <v>100</v>
      </c>
      <c r="S49" s="40">
        <f t="shared" si="9"/>
        <v>100</v>
      </c>
    </row>
    <row r="50" spans="1:19" s="32" customFormat="1" ht="93.75" customHeight="1">
      <c r="A50" s="146"/>
      <c r="B50" s="153" t="s">
        <v>236</v>
      </c>
      <c r="C50" s="3"/>
      <c r="D50" s="143">
        <f t="shared" si="7"/>
        <v>338.1</v>
      </c>
      <c r="E50" s="143">
        <f t="shared" si="7"/>
        <v>338.1</v>
      </c>
      <c r="F50" s="3">
        <v>0</v>
      </c>
      <c r="G50" s="3">
        <v>0</v>
      </c>
      <c r="H50" s="3">
        <v>338.1</v>
      </c>
      <c r="I50" s="3">
        <v>338.1</v>
      </c>
      <c r="J50" s="144">
        <v>0</v>
      </c>
      <c r="K50" s="144">
        <v>0</v>
      </c>
      <c r="L50" s="144">
        <v>0</v>
      </c>
      <c r="M50" s="3">
        <v>0</v>
      </c>
      <c r="N50" s="3">
        <v>100</v>
      </c>
      <c r="O50" s="141">
        <f t="shared" si="4"/>
        <v>100</v>
      </c>
      <c r="P50" s="118" t="s">
        <v>331</v>
      </c>
      <c r="Q50" s="3">
        <v>100</v>
      </c>
      <c r="R50" s="3">
        <v>100</v>
      </c>
      <c r="S50" s="40">
        <f t="shared" si="9"/>
        <v>100</v>
      </c>
    </row>
    <row r="51" spans="1:19" ht="86.25" customHeight="1">
      <c r="A51" s="146"/>
      <c r="B51" s="153" t="s">
        <v>237</v>
      </c>
      <c r="C51" s="3"/>
      <c r="D51" s="143">
        <f aca="true" t="shared" si="12" ref="D51:E58">F51+H51+J51+L51</f>
        <v>4899.9</v>
      </c>
      <c r="E51" s="143">
        <f t="shared" si="12"/>
        <v>4899.9</v>
      </c>
      <c r="F51" s="3">
        <v>0</v>
      </c>
      <c r="G51" s="3">
        <v>0</v>
      </c>
      <c r="H51" s="3">
        <v>4899.9</v>
      </c>
      <c r="I51" s="3">
        <v>4899.9</v>
      </c>
      <c r="J51" s="144">
        <v>0</v>
      </c>
      <c r="K51" s="144">
        <v>0</v>
      </c>
      <c r="L51" s="144">
        <v>0</v>
      </c>
      <c r="M51" s="3">
        <v>0</v>
      </c>
      <c r="N51" s="3">
        <v>100</v>
      </c>
      <c r="O51" s="141">
        <f t="shared" si="4"/>
        <v>100</v>
      </c>
      <c r="P51" s="118" t="s">
        <v>331</v>
      </c>
      <c r="Q51" s="3">
        <v>100</v>
      </c>
      <c r="R51" s="3">
        <v>100</v>
      </c>
      <c r="S51" s="40">
        <f t="shared" si="9"/>
        <v>100</v>
      </c>
    </row>
    <row r="52" spans="1:19" ht="94.5" customHeight="1">
      <c r="A52" s="146"/>
      <c r="B52" s="153" t="s">
        <v>238</v>
      </c>
      <c r="C52" s="3"/>
      <c r="D52" s="143">
        <f t="shared" si="12"/>
        <v>357.9</v>
      </c>
      <c r="E52" s="143">
        <f t="shared" si="12"/>
        <v>357.9</v>
      </c>
      <c r="F52" s="3">
        <v>0</v>
      </c>
      <c r="G52" s="3">
        <v>0</v>
      </c>
      <c r="H52" s="3">
        <v>357.9</v>
      </c>
      <c r="I52" s="3">
        <v>357.9</v>
      </c>
      <c r="J52" s="144">
        <v>0</v>
      </c>
      <c r="K52" s="144">
        <v>0</v>
      </c>
      <c r="L52" s="144">
        <v>0</v>
      </c>
      <c r="M52" s="3">
        <v>0</v>
      </c>
      <c r="N52" s="3">
        <v>100</v>
      </c>
      <c r="O52" s="141">
        <f t="shared" si="4"/>
        <v>100</v>
      </c>
      <c r="P52" s="118" t="s">
        <v>331</v>
      </c>
      <c r="Q52" s="3">
        <v>100</v>
      </c>
      <c r="R52" s="3">
        <v>100</v>
      </c>
      <c r="S52" s="40">
        <f t="shared" si="9"/>
        <v>100</v>
      </c>
    </row>
    <row r="53" spans="1:19" ht="93" customHeight="1">
      <c r="A53" s="146"/>
      <c r="B53" s="153" t="s">
        <v>239</v>
      </c>
      <c r="C53" s="3"/>
      <c r="D53" s="143">
        <f t="shared" si="12"/>
        <v>0</v>
      </c>
      <c r="E53" s="143">
        <f t="shared" si="12"/>
        <v>0</v>
      </c>
      <c r="F53" s="3">
        <v>0</v>
      </c>
      <c r="G53" s="3">
        <v>0</v>
      </c>
      <c r="H53" s="3">
        <v>0</v>
      </c>
      <c r="I53" s="3">
        <v>0</v>
      </c>
      <c r="J53" s="144">
        <v>0</v>
      </c>
      <c r="K53" s="144">
        <v>0</v>
      </c>
      <c r="L53" s="144">
        <v>0</v>
      </c>
      <c r="M53" s="3">
        <v>0</v>
      </c>
      <c r="N53" s="3">
        <v>0</v>
      </c>
      <c r="O53" s="141">
        <v>0</v>
      </c>
      <c r="P53" s="118"/>
      <c r="Q53" s="3"/>
      <c r="R53" s="3"/>
      <c r="S53" s="40"/>
    </row>
    <row r="54" spans="1:19" ht="150" customHeight="1">
      <c r="A54" s="146"/>
      <c r="B54" s="153" t="s">
        <v>240</v>
      </c>
      <c r="C54" s="3"/>
      <c r="D54" s="143">
        <f t="shared" si="12"/>
        <v>0</v>
      </c>
      <c r="E54" s="143">
        <f t="shared" si="12"/>
        <v>0</v>
      </c>
      <c r="F54" s="3">
        <v>0</v>
      </c>
      <c r="G54" s="3">
        <v>0</v>
      </c>
      <c r="H54" s="3">
        <v>0</v>
      </c>
      <c r="I54" s="3">
        <v>0</v>
      </c>
      <c r="J54" s="144">
        <v>0</v>
      </c>
      <c r="K54" s="144">
        <v>0</v>
      </c>
      <c r="L54" s="144">
        <v>0</v>
      </c>
      <c r="M54" s="3">
        <v>0</v>
      </c>
      <c r="N54" s="3">
        <v>0</v>
      </c>
      <c r="O54" s="141">
        <v>0</v>
      </c>
      <c r="P54" s="118"/>
      <c r="Q54" s="3"/>
      <c r="R54" s="3"/>
      <c r="S54" s="40"/>
    </row>
    <row r="55" spans="1:19" s="32" customFormat="1" ht="157.5" customHeight="1">
      <c r="A55" s="146"/>
      <c r="B55" s="118" t="s">
        <v>241</v>
      </c>
      <c r="C55" s="3"/>
      <c r="D55" s="143">
        <f t="shared" si="12"/>
        <v>951</v>
      </c>
      <c r="E55" s="143">
        <f t="shared" si="12"/>
        <v>951</v>
      </c>
      <c r="F55" s="3">
        <v>0</v>
      </c>
      <c r="G55" s="3">
        <v>0</v>
      </c>
      <c r="H55" s="3">
        <v>951</v>
      </c>
      <c r="I55" s="3">
        <v>951</v>
      </c>
      <c r="J55" s="144">
        <v>0</v>
      </c>
      <c r="K55" s="144">
        <v>0</v>
      </c>
      <c r="L55" s="144">
        <v>0</v>
      </c>
      <c r="M55" s="3">
        <v>0</v>
      </c>
      <c r="N55" s="3">
        <v>100</v>
      </c>
      <c r="O55" s="141">
        <v>100</v>
      </c>
      <c r="P55" s="118" t="s">
        <v>332</v>
      </c>
      <c r="Q55" s="3">
        <v>100</v>
      </c>
      <c r="R55" s="3">
        <v>100</v>
      </c>
      <c r="S55" s="40">
        <f t="shared" si="9"/>
        <v>100</v>
      </c>
    </row>
    <row r="56" spans="1:19" ht="58.5" customHeight="1">
      <c r="A56" s="146"/>
      <c r="B56" s="118" t="s">
        <v>486</v>
      </c>
      <c r="C56" s="3"/>
      <c r="D56" s="143">
        <f t="shared" si="12"/>
        <v>55.6</v>
      </c>
      <c r="E56" s="143">
        <f t="shared" si="12"/>
        <v>55.6</v>
      </c>
      <c r="F56" s="3">
        <v>0</v>
      </c>
      <c r="G56" s="3">
        <v>0</v>
      </c>
      <c r="H56" s="3">
        <v>55.6</v>
      </c>
      <c r="I56" s="3">
        <v>55.6</v>
      </c>
      <c r="J56" s="144">
        <v>0</v>
      </c>
      <c r="K56" s="144">
        <v>0</v>
      </c>
      <c r="L56" s="144">
        <v>0</v>
      </c>
      <c r="M56" s="3">
        <v>0</v>
      </c>
      <c r="N56" s="3">
        <v>100</v>
      </c>
      <c r="O56" s="141">
        <f t="shared" si="4"/>
        <v>100</v>
      </c>
      <c r="P56" s="118" t="s">
        <v>334</v>
      </c>
      <c r="Q56" s="3">
        <v>100</v>
      </c>
      <c r="R56" s="3">
        <v>100</v>
      </c>
      <c r="S56" s="3">
        <v>100</v>
      </c>
    </row>
    <row r="57" spans="1:19" ht="97.5" customHeight="1">
      <c r="A57" s="161" t="s">
        <v>267</v>
      </c>
      <c r="B57" s="162" t="s">
        <v>487</v>
      </c>
      <c r="C57" s="163"/>
      <c r="D57" s="164">
        <f t="shared" si="12"/>
        <v>0</v>
      </c>
      <c r="E57" s="164">
        <f t="shared" si="12"/>
        <v>0</v>
      </c>
      <c r="F57" s="163">
        <v>0</v>
      </c>
      <c r="G57" s="163">
        <v>0</v>
      </c>
      <c r="H57" s="163">
        <v>0</v>
      </c>
      <c r="I57" s="163">
        <v>0</v>
      </c>
      <c r="J57" s="165">
        <v>0</v>
      </c>
      <c r="K57" s="165">
        <v>0</v>
      </c>
      <c r="L57" s="165">
        <v>0</v>
      </c>
      <c r="M57" s="163">
        <v>0</v>
      </c>
      <c r="N57" s="163">
        <v>0</v>
      </c>
      <c r="O57" s="166">
        <v>0</v>
      </c>
      <c r="P57" s="167"/>
      <c r="Q57" s="168"/>
      <c r="R57" s="168"/>
      <c r="S57" s="3"/>
    </row>
    <row r="58" spans="1:19" ht="89.25" customHeight="1" thickBot="1">
      <c r="A58" s="169" t="s">
        <v>268</v>
      </c>
      <c r="B58" s="170" t="s">
        <v>383</v>
      </c>
      <c r="C58" s="171"/>
      <c r="D58" s="172">
        <f t="shared" si="12"/>
        <v>3</v>
      </c>
      <c r="E58" s="172">
        <f t="shared" si="12"/>
        <v>3</v>
      </c>
      <c r="F58" s="70">
        <v>0</v>
      </c>
      <c r="G58" s="70">
        <v>0</v>
      </c>
      <c r="H58" s="70">
        <v>0</v>
      </c>
      <c r="I58" s="70">
        <v>0</v>
      </c>
      <c r="J58" s="70">
        <v>3</v>
      </c>
      <c r="K58" s="70">
        <v>3</v>
      </c>
      <c r="L58" s="70">
        <v>0</v>
      </c>
      <c r="M58" s="70">
        <v>0</v>
      </c>
      <c r="N58" s="70">
        <v>100</v>
      </c>
      <c r="O58" s="173">
        <f t="shared" si="4"/>
        <v>100</v>
      </c>
      <c r="P58" s="174" t="s">
        <v>28</v>
      </c>
      <c r="Q58" s="171">
        <v>8</v>
      </c>
      <c r="R58" s="171">
        <v>8</v>
      </c>
      <c r="S58" s="175">
        <f>R58/Q58*100</f>
        <v>100</v>
      </c>
    </row>
    <row r="59" spans="1:19" ht="88.5" customHeight="1" thickTop="1">
      <c r="A59" s="94">
        <v>2</v>
      </c>
      <c r="B59" s="176" t="s">
        <v>131</v>
      </c>
      <c r="C59" s="88" t="s">
        <v>418</v>
      </c>
      <c r="D59" s="88">
        <f>F59+H59+J59+L59</f>
        <v>3868.7999999999997</v>
      </c>
      <c r="E59" s="88">
        <f>G59+I59+K59+M59</f>
        <v>3868.7999999999997</v>
      </c>
      <c r="F59" s="88">
        <f aca="true" t="shared" si="13" ref="F59:M59">F60+F62+F65</f>
        <v>0</v>
      </c>
      <c r="G59" s="88">
        <f t="shared" si="13"/>
        <v>0</v>
      </c>
      <c r="H59" s="88">
        <f t="shared" si="13"/>
        <v>0</v>
      </c>
      <c r="I59" s="88">
        <f t="shared" si="13"/>
        <v>0</v>
      </c>
      <c r="J59" s="88">
        <f>J60+J62+J65</f>
        <v>3868.7999999999997</v>
      </c>
      <c r="K59" s="88">
        <f>K60+K62+K65</f>
        <v>3868.7999999999997</v>
      </c>
      <c r="L59" s="88">
        <f t="shared" si="13"/>
        <v>0</v>
      </c>
      <c r="M59" s="88">
        <f t="shared" si="13"/>
        <v>0</v>
      </c>
      <c r="N59" s="88">
        <v>100</v>
      </c>
      <c r="O59" s="141">
        <f t="shared" si="4"/>
        <v>100</v>
      </c>
      <c r="P59" s="133"/>
      <c r="Q59" s="177"/>
      <c r="R59" s="177"/>
      <c r="S59" s="177"/>
    </row>
    <row r="60" spans="1:19" ht="68.25" customHeight="1">
      <c r="A60" s="1" t="s">
        <v>132</v>
      </c>
      <c r="B60" s="178" t="s">
        <v>404</v>
      </c>
      <c r="C60" s="17"/>
      <c r="D60" s="17">
        <f aca="true" t="shared" si="14" ref="D60:D65">F60+H60+J60+L60</f>
        <v>0</v>
      </c>
      <c r="E60" s="17">
        <f>G60+I60+K60+M60</f>
        <v>0</v>
      </c>
      <c r="F60" s="17">
        <f aca="true" t="shared" si="15" ref="F60:M60">F61</f>
        <v>0</v>
      </c>
      <c r="G60" s="17">
        <f t="shared" si="15"/>
        <v>0</v>
      </c>
      <c r="H60" s="17">
        <f t="shared" si="15"/>
        <v>0</v>
      </c>
      <c r="I60" s="17">
        <f t="shared" si="15"/>
        <v>0</v>
      </c>
      <c r="J60" s="17">
        <f t="shared" si="15"/>
        <v>0</v>
      </c>
      <c r="K60" s="17">
        <f t="shared" si="15"/>
        <v>0</v>
      </c>
      <c r="L60" s="17">
        <f t="shared" si="15"/>
        <v>0</v>
      </c>
      <c r="M60" s="17">
        <f t="shared" si="15"/>
        <v>0</v>
      </c>
      <c r="N60" s="17">
        <v>0</v>
      </c>
      <c r="O60" s="179">
        <v>0</v>
      </c>
      <c r="P60" s="167"/>
      <c r="Q60" s="17"/>
      <c r="R60" s="17"/>
      <c r="S60" s="17"/>
    </row>
    <row r="61" spans="1:19" ht="107.25" customHeight="1">
      <c r="A61" s="1"/>
      <c r="B61" s="178" t="s">
        <v>133</v>
      </c>
      <c r="C61" s="17"/>
      <c r="D61" s="17">
        <f t="shared" si="14"/>
        <v>0</v>
      </c>
      <c r="E61" s="17">
        <f aca="true" t="shared" si="16" ref="E61:E66">G61+I61+K61+M61</f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9">
        <v>0</v>
      </c>
      <c r="P61" s="167"/>
      <c r="Q61" s="17"/>
      <c r="R61" s="17"/>
      <c r="S61" s="17"/>
    </row>
    <row r="62" spans="1:19" ht="69" customHeight="1">
      <c r="A62" s="1" t="s">
        <v>134</v>
      </c>
      <c r="B62" s="118" t="s">
        <v>405</v>
      </c>
      <c r="C62" s="1"/>
      <c r="D62" s="17">
        <f t="shared" si="14"/>
        <v>3768.7999999999997</v>
      </c>
      <c r="E62" s="180">
        <f t="shared" si="16"/>
        <v>3768.7999999999997</v>
      </c>
      <c r="F62" s="17">
        <f aca="true" t="shared" si="17" ref="F62:M62">F63+F64</f>
        <v>0</v>
      </c>
      <c r="G62" s="17">
        <f t="shared" si="17"/>
        <v>0</v>
      </c>
      <c r="H62" s="17">
        <f t="shared" si="17"/>
        <v>0</v>
      </c>
      <c r="I62" s="17">
        <f t="shared" si="17"/>
        <v>0</v>
      </c>
      <c r="J62" s="17">
        <f>J63+J64</f>
        <v>3768.7999999999997</v>
      </c>
      <c r="K62" s="17">
        <f>K63+K64</f>
        <v>3768.7999999999997</v>
      </c>
      <c r="L62" s="17">
        <f t="shared" si="17"/>
        <v>0</v>
      </c>
      <c r="M62" s="17">
        <f t="shared" si="17"/>
        <v>0</v>
      </c>
      <c r="N62" s="17">
        <v>100</v>
      </c>
      <c r="O62" s="141">
        <f>(E62/D62)*100</f>
        <v>100</v>
      </c>
      <c r="P62" s="167"/>
      <c r="Q62" s="1"/>
      <c r="R62" s="1"/>
      <c r="S62" s="1"/>
    </row>
    <row r="63" spans="1:19" ht="72" customHeight="1">
      <c r="A63" s="6"/>
      <c r="B63" s="118" t="s">
        <v>135</v>
      </c>
      <c r="C63" s="6"/>
      <c r="D63" s="17">
        <f t="shared" si="14"/>
        <v>3345.6</v>
      </c>
      <c r="E63" s="17">
        <f t="shared" si="16"/>
        <v>3345.6</v>
      </c>
      <c r="F63" s="1">
        <v>0</v>
      </c>
      <c r="G63" s="1">
        <v>0</v>
      </c>
      <c r="H63" s="1">
        <v>0</v>
      </c>
      <c r="I63" s="1">
        <v>0</v>
      </c>
      <c r="J63" s="181">
        <v>3345.6</v>
      </c>
      <c r="K63" s="181">
        <v>3345.6</v>
      </c>
      <c r="L63" s="181">
        <v>0</v>
      </c>
      <c r="M63" s="1">
        <v>0</v>
      </c>
      <c r="N63" s="182">
        <v>100</v>
      </c>
      <c r="O63" s="141">
        <f>(E63/D63)*100</f>
        <v>100</v>
      </c>
      <c r="P63" s="118" t="s">
        <v>136</v>
      </c>
      <c r="Q63" s="1">
        <v>48</v>
      </c>
      <c r="R63" s="1">
        <v>48</v>
      </c>
      <c r="S63" s="1">
        <v>100</v>
      </c>
    </row>
    <row r="64" spans="1:19" ht="74.25" customHeight="1">
      <c r="A64" s="6"/>
      <c r="B64" s="118" t="s">
        <v>137</v>
      </c>
      <c r="C64" s="6"/>
      <c r="D64" s="17">
        <f t="shared" si="14"/>
        <v>423.2</v>
      </c>
      <c r="E64" s="17">
        <f t="shared" si="16"/>
        <v>423.2</v>
      </c>
      <c r="F64" s="1">
        <v>0</v>
      </c>
      <c r="G64" s="1">
        <v>0</v>
      </c>
      <c r="H64" s="1">
        <v>0</v>
      </c>
      <c r="I64" s="1">
        <v>0</v>
      </c>
      <c r="J64" s="181">
        <v>423.2</v>
      </c>
      <c r="K64" s="181">
        <v>423.2</v>
      </c>
      <c r="L64" s="181">
        <v>0</v>
      </c>
      <c r="M64" s="1">
        <v>0</v>
      </c>
      <c r="N64" s="182">
        <v>100</v>
      </c>
      <c r="O64" s="141">
        <f>(E64/D64)*100</f>
        <v>100</v>
      </c>
      <c r="P64" s="118" t="s">
        <v>138</v>
      </c>
      <c r="Q64" s="1">
        <v>2</v>
      </c>
      <c r="R64" s="1">
        <v>2</v>
      </c>
      <c r="S64" s="1">
        <v>100</v>
      </c>
    </row>
    <row r="65" spans="1:19" ht="53.25" customHeight="1">
      <c r="A65" s="1" t="s">
        <v>139</v>
      </c>
      <c r="B65" s="118" t="s">
        <v>406</v>
      </c>
      <c r="C65" s="6"/>
      <c r="D65" s="180">
        <f t="shared" si="14"/>
        <v>100</v>
      </c>
      <c r="E65" s="180">
        <f t="shared" si="16"/>
        <v>100</v>
      </c>
      <c r="F65" s="17">
        <f aca="true" t="shared" si="18" ref="F65:M65">F66</f>
        <v>0</v>
      </c>
      <c r="G65" s="17">
        <f t="shared" si="18"/>
        <v>0</v>
      </c>
      <c r="H65" s="17">
        <f t="shared" si="18"/>
        <v>0</v>
      </c>
      <c r="I65" s="17">
        <f t="shared" si="18"/>
        <v>0</v>
      </c>
      <c r="J65" s="17">
        <f t="shared" si="18"/>
        <v>100</v>
      </c>
      <c r="K65" s="17">
        <f t="shared" si="18"/>
        <v>100</v>
      </c>
      <c r="L65" s="17">
        <f t="shared" si="18"/>
        <v>0</v>
      </c>
      <c r="M65" s="17">
        <f t="shared" si="18"/>
        <v>0</v>
      </c>
      <c r="N65" s="141">
        <v>100</v>
      </c>
      <c r="O65" s="141">
        <f>(E65/D65)*100</f>
        <v>100</v>
      </c>
      <c r="P65" s="118"/>
      <c r="Q65" s="1"/>
      <c r="R65" s="1"/>
      <c r="S65" s="1"/>
    </row>
    <row r="66" spans="1:19" ht="63" customHeight="1" thickBot="1">
      <c r="A66" s="6"/>
      <c r="B66" s="174" t="s">
        <v>140</v>
      </c>
      <c r="C66" s="183"/>
      <c r="D66" s="184">
        <f>F66+H66+J66+L66</f>
        <v>100</v>
      </c>
      <c r="E66" s="184">
        <f t="shared" si="16"/>
        <v>100</v>
      </c>
      <c r="F66" s="184">
        <v>0</v>
      </c>
      <c r="G66" s="184">
        <v>0</v>
      </c>
      <c r="H66" s="184">
        <v>0</v>
      </c>
      <c r="I66" s="184">
        <v>0</v>
      </c>
      <c r="J66" s="185">
        <v>100</v>
      </c>
      <c r="K66" s="185">
        <v>100</v>
      </c>
      <c r="L66" s="185">
        <v>0</v>
      </c>
      <c r="M66" s="184">
        <v>0</v>
      </c>
      <c r="N66" s="173">
        <v>100</v>
      </c>
      <c r="O66" s="173">
        <f>(E66/D66)*100</f>
        <v>100</v>
      </c>
      <c r="P66" s="186" t="s">
        <v>342</v>
      </c>
      <c r="Q66" s="184">
        <v>5</v>
      </c>
      <c r="R66" s="184">
        <v>5</v>
      </c>
      <c r="S66" s="184">
        <v>100</v>
      </c>
    </row>
    <row r="67" spans="1:19" ht="106.5" customHeight="1" thickTop="1">
      <c r="A67" s="268">
        <v>3</v>
      </c>
      <c r="B67" s="269" t="s">
        <v>341</v>
      </c>
      <c r="C67" s="270" t="s">
        <v>23</v>
      </c>
      <c r="D67" s="271">
        <f>D68+D72+D76+D79+D81+D84</f>
        <v>155814.075</v>
      </c>
      <c r="E67" s="272">
        <f>E68+E72+E76+E81+E84</f>
        <v>155814.075</v>
      </c>
      <c r="F67" s="272">
        <f>F68+F72+F76+F81+F84</f>
        <v>539.676</v>
      </c>
      <c r="G67" s="272">
        <f>G68+G72+G76+G81+G84</f>
        <v>539.676</v>
      </c>
      <c r="H67" s="272">
        <f aca="true" t="shared" si="19" ref="H67:M67">H68+H72+H76+H81+H84</f>
        <v>129965.932</v>
      </c>
      <c r="I67" s="272">
        <f t="shared" si="19"/>
        <v>129965.932</v>
      </c>
      <c r="J67" s="272">
        <f t="shared" si="19"/>
        <v>11890.57</v>
      </c>
      <c r="K67" s="272">
        <f t="shared" si="19"/>
        <v>11890.57</v>
      </c>
      <c r="L67" s="272">
        <f t="shared" si="19"/>
        <v>13417.897</v>
      </c>
      <c r="M67" s="272">
        <f t="shared" si="19"/>
        <v>13417.897</v>
      </c>
      <c r="N67" s="270">
        <v>100</v>
      </c>
      <c r="O67" s="273">
        <f>E67/D67*100</f>
        <v>100</v>
      </c>
      <c r="P67" s="269"/>
      <c r="Q67" s="274"/>
      <c r="R67" s="274"/>
      <c r="S67" s="274"/>
    </row>
    <row r="68" spans="1:19" ht="92.25" customHeight="1">
      <c r="A68" s="275" t="s">
        <v>247</v>
      </c>
      <c r="B68" s="276" t="s">
        <v>547</v>
      </c>
      <c r="C68" s="270"/>
      <c r="D68" s="277">
        <f>D69+D70</f>
        <v>15576.726</v>
      </c>
      <c r="E68" s="277">
        <f>SUM(E69:E70)</f>
        <v>15576.726</v>
      </c>
      <c r="F68" s="277">
        <f aca="true" t="shared" si="20" ref="F68:L68">SUM(F69:F70)</f>
        <v>539.676</v>
      </c>
      <c r="G68" s="277">
        <f t="shared" si="20"/>
        <v>539.676</v>
      </c>
      <c r="H68" s="277">
        <f t="shared" si="20"/>
        <v>806.784</v>
      </c>
      <c r="I68" s="277">
        <f>SUM(I69:I70)</f>
        <v>806.784</v>
      </c>
      <c r="J68" s="277">
        <f t="shared" si="20"/>
        <v>812.369</v>
      </c>
      <c r="K68" s="277">
        <f>SUM(K69:K70)</f>
        <v>812.369</v>
      </c>
      <c r="L68" s="277">
        <f t="shared" si="20"/>
        <v>13417.897</v>
      </c>
      <c r="M68" s="278">
        <f>M69+M70+M71</f>
        <v>13417.897</v>
      </c>
      <c r="N68" s="275">
        <v>100</v>
      </c>
      <c r="O68" s="279">
        <f>E68/D68*100</f>
        <v>100</v>
      </c>
      <c r="P68" s="280"/>
      <c r="Q68" s="281"/>
      <c r="R68" s="281"/>
      <c r="S68" s="281"/>
    </row>
    <row r="69" spans="1:19" s="32" customFormat="1" ht="126">
      <c r="A69" s="281"/>
      <c r="B69" s="280" t="s">
        <v>81</v>
      </c>
      <c r="C69" s="282"/>
      <c r="D69" s="283">
        <f>F69+H69+J69+L69</f>
        <v>15576.726</v>
      </c>
      <c r="E69" s="283">
        <f>G69+I69+K69+M69</f>
        <v>15576.726</v>
      </c>
      <c r="F69" s="284">
        <v>539.676</v>
      </c>
      <c r="G69" s="284">
        <v>539.676</v>
      </c>
      <c r="H69" s="284">
        <v>806.784</v>
      </c>
      <c r="I69" s="284">
        <v>806.784</v>
      </c>
      <c r="J69" s="284">
        <v>812.369</v>
      </c>
      <c r="K69" s="284">
        <v>812.369</v>
      </c>
      <c r="L69" s="283">
        <v>13417.897</v>
      </c>
      <c r="M69" s="284">
        <v>13417.897</v>
      </c>
      <c r="N69" s="283">
        <v>100</v>
      </c>
      <c r="O69" s="283">
        <f>E69/D69*100</f>
        <v>100</v>
      </c>
      <c r="P69" s="280" t="s">
        <v>29</v>
      </c>
      <c r="Q69" s="275">
        <v>10</v>
      </c>
      <c r="R69" s="275">
        <v>10</v>
      </c>
      <c r="S69" s="275">
        <f>R69/Q69*100</f>
        <v>100</v>
      </c>
    </row>
    <row r="70" spans="1:19" ht="144" customHeight="1">
      <c r="A70" s="281"/>
      <c r="B70" s="280" t="s">
        <v>82</v>
      </c>
      <c r="C70" s="281"/>
      <c r="D70" s="275">
        <v>0</v>
      </c>
      <c r="E70" s="275">
        <v>0</v>
      </c>
      <c r="F70" s="285">
        <v>0</v>
      </c>
      <c r="G70" s="285">
        <v>0</v>
      </c>
      <c r="H70" s="275">
        <v>0</v>
      </c>
      <c r="I70" s="275">
        <v>0</v>
      </c>
      <c r="J70" s="285">
        <v>0</v>
      </c>
      <c r="K70" s="285">
        <v>0</v>
      </c>
      <c r="L70" s="275">
        <v>0</v>
      </c>
      <c r="M70" s="286">
        <v>0</v>
      </c>
      <c r="N70" s="275">
        <v>0</v>
      </c>
      <c r="O70" s="275">
        <v>0</v>
      </c>
      <c r="P70" s="280"/>
      <c r="Q70" s="281"/>
      <c r="R70" s="281"/>
      <c r="S70" s="281"/>
    </row>
    <row r="71" spans="1:19" ht="54" customHeight="1">
      <c r="A71" s="281"/>
      <c r="B71" s="280" t="s">
        <v>83</v>
      </c>
      <c r="C71" s="287"/>
      <c r="D71" s="275">
        <v>0</v>
      </c>
      <c r="E71" s="275">
        <v>0</v>
      </c>
      <c r="F71" s="285">
        <v>0</v>
      </c>
      <c r="G71" s="285">
        <v>0</v>
      </c>
      <c r="H71" s="275">
        <v>0</v>
      </c>
      <c r="I71" s="275">
        <v>0</v>
      </c>
      <c r="J71" s="288">
        <v>0</v>
      </c>
      <c r="K71" s="288">
        <v>0</v>
      </c>
      <c r="L71" s="289">
        <v>0</v>
      </c>
      <c r="M71" s="290">
        <v>0</v>
      </c>
      <c r="N71" s="275">
        <v>0</v>
      </c>
      <c r="O71" s="275">
        <v>0</v>
      </c>
      <c r="P71" s="280"/>
      <c r="Q71" s="281"/>
      <c r="R71" s="281"/>
      <c r="S71" s="281"/>
    </row>
    <row r="72" spans="1:19" ht="102.75" customHeight="1">
      <c r="A72" s="283" t="s">
        <v>248</v>
      </c>
      <c r="B72" s="291" t="s">
        <v>548</v>
      </c>
      <c r="C72" s="292"/>
      <c r="D72" s="284">
        <f aca="true" t="shared" si="21" ref="D72:E74">F72+H72+J72+L72</f>
        <v>30731.261</v>
      </c>
      <c r="E72" s="284">
        <f t="shared" si="21"/>
        <v>30731.261</v>
      </c>
      <c r="F72" s="284">
        <f aca="true" t="shared" si="22" ref="F72:M72">F73+F74+F75</f>
        <v>0</v>
      </c>
      <c r="G72" s="284">
        <f t="shared" si="22"/>
        <v>0</v>
      </c>
      <c r="H72" s="284">
        <f t="shared" si="22"/>
        <v>30163.059999999998</v>
      </c>
      <c r="I72" s="284">
        <f t="shared" si="22"/>
        <v>30163.059999999998</v>
      </c>
      <c r="J72" s="284">
        <f t="shared" si="22"/>
        <v>568.201</v>
      </c>
      <c r="K72" s="284">
        <f t="shared" si="22"/>
        <v>568.201</v>
      </c>
      <c r="L72" s="284">
        <f t="shared" si="22"/>
        <v>0</v>
      </c>
      <c r="M72" s="284">
        <f t="shared" si="22"/>
        <v>0</v>
      </c>
      <c r="N72" s="283">
        <v>100</v>
      </c>
      <c r="O72" s="283">
        <f>E72/D72*100</f>
        <v>100</v>
      </c>
      <c r="P72" s="280"/>
      <c r="Q72" s="281"/>
      <c r="R72" s="281"/>
      <c r="S72" s="281"/>
    </row>
    <row r="73" spans="1:19" ht="78.75">
      <c r="A73" s="293"/>
      <c r="B73" s="291" t="s">
        <v>84</v>
      </c>
      <c r="C73" s="293"/>
      <c r="D73" s="294">
        <f t="shared" si="21"/>
        <v>3333.039</v>
      </c>
      <c r="E73" s="294">
        <f t="shared" si="21"/>
        <v>3333.039</v>
      </c>
      <c r="F73" s="283">
        <v>0</v>
      </c>
      <c r="G73" s="283">
        <v>0</v>
      </c>
      <c r="H73" s="294">
        <v>2833.083</v>
      </c>
      <c r="I73" s="294">
        <v>2833.083</v>
      </c>
      <c r="J73" s="295">
        <v>499.956</v>
      </c>
      <c r="K73" s="295">
        <v>499.956</v>
      </c>
      <c r="L73" s="283">
        <v>0</v>
      </c>
      <c r="M73" s="283">
        <v>0</v>
      </c>
      <c r="N73" s="283">
        <v>0</v>
      </c>
      <c r="O73" s="283">
        <f>E73/D73*100</f>
        <v>100</v>
      </c>
      <c r="P73" s="280" t="s">
        <v>521</v>
      </c>
      <c r="Q73" s="275">
        <v>4</v>
      </c>
      <c r="R73" s="275">
        <v>4</v>
      </c>
      <c r="S73" s="275">
        <f>R73/Q73*100</f>
        <v>100</v>
      </c>
    </row>
    <row r="74" spans="1:19" ht="92.25" customHeight="1">
      <c r="A74" s="293"/>
      <c r="B74" s="291" t="s">
        <v>348</v>
      </c>
      <c r="C74" s="293"/>
      <c r="D74" s="284">
        <f t="shared" si="21"/>
        <v>27398.221999999998</v>
      </c>
      <c r="E74" s="284">
        <f t="shared" si="21"/>
        <v>27398.221999999998</v>
      </c>
      <c r="F74" s="283">
        <v>0</v>
      </c>
      <c r="G74" s="283">
        <v>0</v>
      </c>
      <c r="H74" s="284">
        <v>27329.977</v>
      </c>
      <c r="I74" s="284">
        <v>27329.977</v>
      </c>
      <c r="J74" s="283">
        <v>68.245</v>
      </c>
      <c r="K74" s="283">
        <v>68.245</v>
      </c>
      <c r="L74" s="283">
        <v>0</v>
      </c>
      <c r="M74" s="283">
        <v>0</v>
      </c>
      <c r="N74" s="283">
        <v>0</v>
      </c>
      <c r="O74" s="283">
        <f>E74/D74*100</f>
        <v>100</v>
      </c>
      <c r="P74" s="280" t="s">
        <v>520</v>
      </c>
      <c r="Q74" s="275">
        <v>11.472</v>
      </c>
      <c r="R74" s="275">
        <v>11.472</v>
      </c>
      <c r="S74" s="275">
        <f>R74/Q74*100</f>
        <v>100</v>
      </c>
    </row>
    <row r="75" spans="1:19" ht="57" customHeight="1">
      <c r="A75" s="281"/>
      <c r="B75" s="280" t="s">
        <v>349</v>
      </c>
      <c r="C75" s="281"/>
      <c r="D75" s="285">
        <v>0</v>
      </c>
      <c r="E75" s="285">
        <v>0</v>
      </c>
      <c r="F75" s="275">
        <v>0</v>
      </c>
      <c r="G75" s="275">
        <v>0</v>
      </c>
      <c r="H75" s="285">
        <v>0</v>
      </c>
      <c r="I75" s="285">
        <v>0</v>
      </c>
      <c r="J75" s="275">
        <v>0</v>
      </c>
      <c r="K75" s="275">
        <v>0</v>
      </c>
      <c r="L75" s="275">
        <v>0</v>
      </c>
      <c r="M75" s="275">
        <v>0</v>
      </c>
      <c r="N75" s="275">
        <v>0</v>
      </c>
      <c r="O75" s="283">
        <v>0</v>
      </c>
      <c r="P75" s="280"/>
      <c r="Q75" s="275"/>
      <c r="R75" s="275"/>
      <c r="S75" s="275"/>
    </row>
    <row r="76" spans="1:19" ht="66" customHeight="1">
      <c r="A76" s="275" t="s">
        <v>249</v>
      </c>
      <c r="B76" s="280" t="s">
        <v>549</v>
      </c>
      <c r="C76" s="281"/>
      <c r="D76" s="278">
        <f aca="true" t="shared" si="23" ref="D76:E80">F76+H76+J76+L76</f>
        <v>1583.48</v>
      </c>
      <c r="E76" s="278">
        <f t="shared" si="23"/>
        <v>1583.48</v>
      </c>
      <c r="F76" s="296">
        <v>0</v>
      </c>
      <c r="G76" s="296">
        <v>0</v>
      </c>
      <c r="H76" s="278">
        <f>H77+H78</f>
        <v>1583.48</v>
      </c>
      <c r="I76" s="278">
        <f>I77+I78</f>
        <v>1583.48</v>
      </c>
      <c r="J76" s="297">
        <f>J77+J78</f>
        <v>0</v>
      </c>
      <c r="K76" s="297">
        <f>K77+K78</f>
        <v>0</v>
      </c>
      <c r="L76" s="296">
        <v>0</v>
      </c>
      <c r="M76" s="296">
        <v>0</v>
      </c>
      <c r="N76" s="296">
        <v>100</v>
      </c>
      <c r="O76" s="298">
        <f>E76/D76*100</f>
        <v>100</v>
      </c>
      <c r="P76" s="280"/>
      <c r="Q76" s="281"/>
      <c r="R76" s="281"/>
      <c r="S76" s="281"/>
    </row>
    <row r="77" spans="1:19" ht="192.75" customHeight="1">
      <c r="A77" s="281"/>
      <c r="B77" s="280" t="s">
        <v>85</v>
      </c>
      <c r="C77" s="281"/>
      <c r="D77" s="278">
        <f t="shared" si="23"/>
        <v>1583.48</v>
      </c>
      <c r="E77" s="278">
        <f t="shared" si="23"/>
        <v>1583.48</v>
      </c>
      <c r="F77" s="275">
        <v>0</v>
      </c>
      <c r="G77" s="275">
        <v>0</v>
      </c>
      <c r="H77" s="284">
        <v>1583.48</v>
      </c>
      <c r="I77" s="299">
        <v>1583.48</v>
      </c>
      <c r="J77" s="275">
        <v>0</v>
      </c>
      <c r="K77" s="275">
        <v>0</v>
      </c>
      <c r="L77" s="275">
        <v>0</v>
      </c>
      <c r="M77" s="275">
        <v>0</v>
      </c>
      <c r="N77" s="300">
        <v>100</v>
      </c>
      <c r="O77" s="300">
        <f>E77/D77*100</f>
        <v>100</v>
      </c>
      <c r="P77" s="280" t="s">
        <v>245</v>
      </c>
      <c r="Q77" s="301">
        <v>12</v>
      </c>
      <c r="R77" s="301">
        <v>12</v>
      </c>
      <c r="S77" s="301">
        <v>100</v>
      </c>
    </row>
    <row r="78" spans="1:19" ht="137.25" customHeight="1">
      <c r="A78" s="281"/>
      <c r="B78" s="280" t="s">
        <v>86</v>
      </c>
      <c r="C78" s="281"/>
      <c r="D78" s="278">
        <f t="shared" si="23"/>
        <v>0</v>
      </c>
      <c r="E78" s="278">
        <f t="shared" si="23"/>
        <v>0</v>
      </c>
      <c r="F78" s="275">
        <v>0</v>
      </c>
      <c r="G78" s="275">
        <v>0</v>
      </c>
      <c r="H78" s="285">
        <v>0</v>
      </c>
      <c r="I78" s="285">
        <v>0</v>
      </c>
      <c r="J78" s="275">
        <v>0</v>
      </c>
      <c r="K78" s="275">
        <v>0</v>
      </c>
      <c r="L78" s="275">
        <v>0</v>
      </c>
      <c r="M78" s="275">
        <v>0</v>
      </c>
      <c r="N78" s="275">
        <v>0</v>
      </c>
      <c r="O78" s="300">
        <v>0</v>
      </c>
      <c r="P78" s="280"/>
      <c r="Q78" s="301"/>
      <c r="R78" s="301"/>
      <c r="S78" s="301"/>
    </row>
    <row r="79" spans="1:19" ht="69" customHeight="1">
      <c r="A79" s="275" t="s">
        <v>250</v>
      </c>
      <c r="B79" s="302" t="s">
        <v>550</v>
      </c>
      <c r="C79" s="275"/>
      <c r="D79" s="285">
        <f t="shared" si="23"/>
        <v>0</v>
      </c>
      <c r="E79" s="285">
        <f t="shared" si="23"/>
        <v>0</v>
      </c>
      <c r="F79" s="275">
        <f>F80</f>
        <v>0</v>
      </c>
      <c r="G79" s="275">
        <f aca="true" t="shared" si="24" ref="G79:M79">G80</f>
        <v>0</v>
      </c>
      <c r="H79" s="275">
        <f t="shared" si="24"/>
        <v>0</v>
      </c>
      <c r="I79" s="275">
        <f t="shared" si="24"/>
        <v>0</v>
      </c>
      <c r="J79" s="275">
        <f t="shared" si="24"/>
        <v>0</v>
      </c>
      <c r="K79" s="275">
        <f t="shared" si="24"/>
        <v>0</v>
      </c>
      <c r="L79" s="275">
        <f t="shared" si="24"/>
        <v>0</v>
      </c>
      <c r="M79" s="275">
        <f t="shared" si="24"/>
        <v>0</v>
      </c>
      <c r="N79" s="275">
        <v>0</v>
      </c>
      <c r="O79" s="275">
        <v>0</v>
      </c>
      <c r="P79" s="280"/>
      <c r="Q79" s="275"/>
      <c r="R79" s="275"/>
      <c r="S79" s="303"/>
    </row>
    <row r="80" spans="1:19" s="37" customFormat="1" ht="73.5" customHeight="1">
      <c r="A80" s="304"/>
      <c r="B80" s="302" t="s">
        <v>87</v>
      </c>
      <c r="C80" s="275"/>
      <c r="D80" s="285">
        <f t="shared" si="23"/>
        <v>0</v>
      </c>
      <c r="E80" s="285">
        <f t="shared" si="23"/>
        <v>0</v>
      </c>
      <c r="F80" s="275">
        <v>0</v>
      </c>
      <c r="G80" s="275">
        <v>0</v>
      </c>
      <c r="H80" s="285">
        <v>0</v>
      </c>
      <c r="I80" s="305">
        <v>0</v>
      </c>
      <c r="J80" s="275">
        <v>0</v>
      </c>
      <c r="K80" s="275">
        <v>0</v>
      </c>
      <c r="L80" s="275">
        <v>0</v>
      </c>
      <c r="M80" s="275">
        <v>0</v>
      </c>
      <c r="N80" s="275">
        <v>0</v>
      </c>
      <c r="O80" s="275">
        <v>0</v>
      </c>
      <c r="P80" s="280"/>
      <c r="Q80" s="275"/>
      <c r="R80" s="275"/>
      <c r="S80" s="303"/>
    </row>
    <row r="81" spans="1:19" s="45" customFormat="1" ht="59.25" customHeight="1">
      <c r="A81" s="275" t="s">
        <v>251</v>
      </c>
      <c r="B81" s="302" t="s">
        <v>551</v>
      </c>
      <c r="C81" s="283"/>
      <c r="D81" s="284">
        <f aca="true" t="shared" si="25" ref="D81:E83">F81+H81+J81+L81</f>
        <v>97412.60800000001</v>
      </c>
      <c r="E81" s="284">
        <f t="shared" si="25"/>
        <v>97412.60800000001</v>
      </c>
      <c r="F81" s="283">
        <f aca="true" t="shared" si="26" ref="F81:O81">F82+F83</f>
        <v>0</v>
      </c>
      <c r="G81" s="283">
        <f t="shared" si="26"/>
        <v>0</v>
      </c>
      <c r="H81" s="284">
        <f t="shared" si="26"/>
        <v>97412.60800000001</v>
      </c>
      <c r="I81" s="284">
        <f t="shared" si="26"/>
        <v>97412.60800000001</v>
      </c>
      <c r="J81" s="283">
        <f t="shared" si="26"/>
        <v>0</v>
      </c>
      <c r="K81" s="283">
        <f t="shared" si="26"/>
        <v>0</v>
      </c>
      <c r="L81" s="283">
        <f t="shared" si="26"/>
        <v>0</v>
      </c>
      <c r="M81" s="283">
        <f t="shared" si="26"/>
        <v>0</v>
      </c>
      <c r="N81" s="283">
        <f t="shared" si="26"/>
        <v>0</v>
      </c>
      <c r="O81" s="283">
        <f t="shared" si="26"/>
        <v>0</v>
      </c>
      <c r="P81" s="280"/>
      <c r="Q81" s="275"/>
      <c r="R81" s="275"/>
      <c r="S81" s="303"/>
    </row>
    <row r="82" spans="1:19" s="18" customFormat="1" ht="64.5" customHeight="1" thickBot="1">
      <c r="A82" s="304"/>
      <c r="B82" s="306" t="s">
        <v>350</v>
      </c>
      <c r="C82" s="307"/>
      <c r="D82" s="284">
        <f t="shared" si="25"/>
        <v>58127.876</v>
      </c>
      <c r="E82" s="284">
        <f t="shared" si="25"/>
        <v>58127.876</v>
      </c>
      <c r="F82" s="283">
        <v>0</v>
      </c>
      <c r="G82" s="283">
        <v>0</v>
      </c>
      <c r="H82" s="284">
        <v>58127.876</v>
      </c>
      <c r="I82" s="284">
        <v>58127.876</v>
      </c>
      <c r="J82" s="283">
        <v>0</v>
      </c>
      <c r="K82" s="283">
        <v>0</v>
      </c>
      <c r="L82" s="283">
        <v>0</v>
      </c>
      <c r="M82" s="283">
        <v>0</v>
      </c>
      <c r="N82" s="283">
        <v>0</v>
      </c>
      <c r="O82" s="283">
        <v>0</v>
      </c>
      <c r="P82" s="308" t="s">
        <v>88</v>
      </c>
      <c r="Q82" s="309">
        <v>38.97</v>
      </c>
      <c r="R82" s="309">
        <v>38.97</v>
      </c>
      <c r="S82" s="310">
        <f>Q82/R82*100</f>
        <v>100</v>
      </c>
    </row>
    <row r="83" spans="1:19" s="18" customFormat="1" ht="64.5" customHeight="1">
      <c r="A83" s="304"/>
      <c r="B83" s="311" t="s">
        <v>351</v>
      </c>
      <c r="C83" s="312"/>
      <c r="D83" s="313">
        <f t="shared" si="25"/>
        <v>39284.732</v>
      </c>
      <c r="E83" s="313">
        <f t="shared" si="25"/>
        <v>39284.732</v>
      </c>
      <c r="F83" s="312">
        <v>0</v>
      </c>
      <c r="G83" s="312">
        <v>0</v>
      </c>
      <c r="H83" s="313">
        <v>39284.732</v>
      </c>
      <c r="I83" s="313">
        <v>39284.732</v>
      </c>
      <c r="J83" s="312">
        <v>0</v>
      </c>
      <c r="K83" s="312">
        <v>0</v>
      </c>
      <c r="L83" s="312">
        <v>0</v>
      </c>
      <c r="M83" s="312">
        <v>0</v>
      </c>
      <c r="N83" s="312">
        <v>0</v>
      </c>
      <c r="O83" s="314">
        <v>0</v>
      </c>
      <c r="P83" s="315" t="s">
        <v>519</v>
      </c>
      <c r="Q83" s="316">
        <v>1.96</v>
      </c>
      <c r="R83" s="316">
        <v>1.96</v>
      </c>
      <c r="S83" s="317">
        <v>100</v>
      </c>
    </row>
    <row r="84" spans="1:19" s="38" customFormat="1" ht="93" customHeight="1">
      <c r="A84" s="318">
        <v>4</v>
      </c>
      <c r="B84" s="319" t="s">
        <v>352</v>
      </c>
      <c r="C84" s="275"/>
      <c r="D84" s="285">
        <f>D85+D86+D87</f>
        <v>10510</v>
      </c>
      <c r="E84" s="285">
        <f>E85+E86+E87</f>
        <v>10510</v>
      </c>
      <c r="F84" s="275">
        <f>F85+F86+F87</f>
        <v>0</v>
      </c>
      <c r="G84" s="275">
        <f>G85+G86+G87</f>
        <v>0</v>
      </c>
      <c r="H84" s="275">
        <f aca="true" t="shared" si="27" ref="H84:O84">H85+H86+H87</f>
        <v>0</v>
      </c>
      <c r="I84" s="275">
        <f t="shared" si="27"/>
        <v>0</v>
      </c>
      <c r="J84" s="275">
        <f t="shared" si="27"/>
        <v>10510</v>
      </c>
      <c r="K84" s="275">
        <f t="shared" si="27"/>
        <v>10510</v>
      </c>
      <c r="L84" s="275">
        <f t="shared" si="27"/>
        <v>0</v>
      </c>
      <c r="M84" s="275">
        <f t="shared" si="27"/>
        <v>0</v>
      </c>
      <c r="N84" s="275">
        <f t="shared" si="27"/>
        <v>0</v>
      </c>
      <c r="O84" s="275">
        <f t="shared" si="27"/>
        <v>0</v>
      </c>
      <c r="P84" s="280"/>
      <c r="Q84" s="275"/>
      <c r="R84" s="275"/>
      <c r="S84" s="275"/>
    </row>
    <row r="85" spans="1:19" s="7" customFormat="1" ht="90.75" customHeight="1">
      <c r="A85" s="275" t="s">
        <v>90</v>
      </c>
      <c r="B85" s="280" t="s">
        <v>353</v>
      </c>
      <c r="C85" s="275"/>
      <c r="D85" s="285">
        <f aca="true" t="shared" si="28" ref="D85:E87">F85+H85+J85+L85</f>
        <v>0</v>
      </c>
      <c r="E85" s="285">
        <f t="shared" si="28"/>
        <v>0</v>
      </c>
      <c r="F85" s="275">
        <v>0</v>
      </c>
      <c r="G85" s="275">
        <v>0</v>
      </c>
      <c r="H85" s="285">
        <v>0</v>
      </c>
      <c r="I85" s="285">
        <v>0</v>
      </c>
      <c r="J85" s="275">
        <v>0</v>
      </c>
      <c r="K85" s="275">
        <v>0</v>
      </c>
      <c r="L85" s="275">
        <v>0</v>
      </c>
      <c r="M85" s="275">
        <v>0</v>
      </c>
      <c r="N85" s="275">
        <v>0</v>
      </c>
      <c r="O85" s="300">
        <v>0</v>
      </c>
      <c r="P85" s="280"/>
      <c r="Q85" s="275"/>
      <c r="R85" s="275"/>
      <c r="S85" s="275"/>
    </row>
    <row r="86" spans="1:19" s="7" customFormat="1" ht="63.75" customHeight="1">
      <c r="A86" s="281"/>
      <c r="B86" s="280" t="s">
        <v>354</v>
      </c>
      <c r="C86" s="275"/>
      <c r="D86" s="285">
        <f t="shared" si="28"/>
        <v>10510</v>
      </c>
      <c r="E86" s="285">
        <f t="shared" si="28"/>
        <v>10510</v>
      </c>
      <c r="F86" s="275">
        <v>0</v>
      </c>
      <c r="G86" s="275">
        <v>0</v>
      </c>
      <c r="H86" s="285">
        <v>0</v>
      </c>
      <c r="I86" s="285">
        <v>0</v>
      </c>
      <c r="J86" s="275">
        <v>10510</v>
      </c>
      <c r="K86" s="275">
        <v>10510</v>
      </c>
      <c r="L86" s="275">
        <v>0</v>
      </c>
      <c r="M86" s="275">
        <v>0</v>
      </c>
      <c r="N86" s="275">
        <v>0</v>
      </c>
      <c r="O86" s="300">
        <v>0</v>
      </c>
      <c r="P86" s="280"/>
      <c r="Q86" s="275"/>
      <c r="R86" s="275"/>
      <c r="S86" s="275"/>
    </row>
    <row r="87" spans="1:19" s="34" customFormat="1" ht="84" customHeight="1" thickBot="1">
      <c r="A87" s="281"/>
      <c r="B87" s="320" t="s">
        <v>355</v>
      </c>
      <c r="C87" s="321"/>
      <c r="D87" s="322">
        <f t="shared" si="28"/>
        <v>0</v>
      </c>
      <c r="E87" s="322">
        <f t="shared" si="28"/>
        <v>0</v>
      </c>
      <c r="F87" s="321">
        <v>0</v>
      </c>
      <c r="G87" s="321">
        <v>0</v>
      </c>
      <c r="H87" s="322">
        <v>0</v>
      </c>
      <c r="I87" s="322">
        <v>0</v>
      </c>
      <c r="J87" s="321">
        <v>0</v>
      </c>
      <c r="K87" s="321">
        <v>0</v>
      </c>
      <c r="L87" s="321">
        <v>0</v>
      </c>
      <c r="M87" s="321">
        <v>0</v>
      </c>
      <c r="N87" s="321">
        <v>0</v>
      </c>
      <c r="O87" s="323">
        <v>0</v>
      </c>
      <c r="P87" s="320"/>
      <c r="Q87" s="321"/>
      <c r="R87" s="321"/>
      <c r="S87" s="275"/>
    </row>
    <row r="88" spans="1:19" s="7" customFormat="1" ht="96.75" customHeight="1" thickTop="1">
      <c r="A88" s="6"/>
      <c r="B88" s="196" t="s">
        <v>89</v>
      </c>
      <c r="C88" s="197" t="s">
        <v>23</v>
      </c>
      <c r="D88" s="88">
        <f aca="true" t="shared" si="29" ref="D88:E92">F88+H88+J88+L88</f>
        <v>1056.5</v>
      </c>
      <c r="E88" s="197">
        <f t="shared" si="29"/>
        <v>1056.5</v>
      </c>
      <c r="F88" s="197">
        <f aca="true" t="shared" si="30" ref="F88:M88">F89+F94</f>
        <v>0</v>
      </c>
      <c r="G88" s="197">
        <f t="shared" si="30"/>
        <v>0</v>
      </c>
      <c r="H88" s="197">
        <f t="shared" si="30"/>
        <v>0</v>
      </c>
      <c r="I88" s="197">
        <f t="shared" si="30"/>
        <v>0</v>
      </c>
      <c r="J88" s="197">
        <f t="shared" si="30"/>
        <v>1056.5</v>
      </c>
      <c r="K88" s="197">
        <f t="shared" si="30"/>
        <v>1056.5</v>
      </c>
      <c r="L88" s="197">
        <f t="shared" si="30"/>
        <v>0</v>
      </c>
      <c r="M88" s="197">
        <f t="shared" si="30"/>
        <v>0</v>
      </c>
      <c r="N88" s="197">
        <v>100</v>
      </c>
      <c r="O88" s="198">
        <v>100</v>
      </c>
      <c r="P88" s="199"/>
      <c r="Q88" s="197"/>
      <c r="R88" s="197"/>
      <c r="S88" s="200"/>
    </row>
    <row r="89" spans="1:19" s="46" customFormat="1" ht="105.75" customHeight="1">
      <c r="A89" s="6"/>
      <c r="B89" s="118" t="s">
        <v>91</v>
      </c>
      <c r="C89" s="6"/>
      <c r="D89" s="17">
        <f t="shared" si="29"/>
        <v>2.1</v>
      </c>
      <c r="E89" s="201">
        <f t="shared" si="29"/>
        <v>2.1</v>
      </c>
      <c r="F89" s="17">
        <f aca="true" t="shared" si="31" ref="F89:M89">F90+F91+F92+F93</f>
        <v>0</v>
      </c>
      <c r="G89" s="17">
        <f t="shared" si="31"/>
        <v>0</v>
      </c>
      <c r="H89" s="17">
        <f t="shared" si="31"/>
        <v>0</v>
      </c>
      <c r="I89" s="17">
        <f t="shared" si="31"/>
        <v>0</v>
      </c>
      <c r="J89" s="17">
        <f t="shared" si="31"/>
        <v>2.1</v>
      </c>
      <c r="K89" s="17">
        <f t="shared" si="31"/>
        <v>2.1</v>
      </c>
      <c r="L89" s="17">
        <f t="shared" si="31"/>
        <v>0</v>
      </c>
      <c r="M89" s="17">
        <f t="shared" si="31"/>
        <v>0</v>
      </c>
      <c r="N89" s="191">
        <v>100</v>
      </c>
      <c r="O89" s="17">
        <v>100</v>
      </c>
      <c r="P89" s="118"/>
      <c r="Q89" s="6"/>
      <c r="R89" s="6"/>
      <c r="S89" s="6"/>
    </row>
    <row r="90" spans="1:19" s="34" customFormat="1" ht="88.5" customHeight="1">
      <c r="A90" s="1" t="s">
        <v>96</v>
      </c>
      <c r="B90" s="118" t="s">
        <v>92</v>
      </c>
      <c r="C90" s="6"/>
      <c r="D90" s="1">
        <f t="shared" si="29"/>
        <v>2.1</v>
      </c>
      <c r="E90" s="201">
        <f t="shared" si="29"/>
        <v>2.1</v>
      </c>
      <c r="F90" s="1">
        <v>0</v>
      </c>
      <c r="G90" s="1">
        <v>0</v>
      </c>
      <c r="H90" s="1">
        <v>0</v>
      </c>
      <c r="I90" s="1">
        <v>0</v>
      </c>
      <c r="J90" s="1">
        <v>2.1</v>
      </c>
      <c r="K90" s="1">
        <v>2.1</v>
      </c>
      <c r="L90" s="1">
        <v>0</v>
      </c>
      <c r="M90" s="1">
        <v>0</v>
      </c>
      <c r="N90" s="1">
        <v>100</v>
      </c>
      <c r="O90" s="1">
        <v>100</v>
      </c>
      <c r="P90" s="118" t="s">
        <v>346</v>
      </c>
      <c r="Q90" s="1">
        <v>3</v>
      </c>
      <c r="R90" s="1">
        <v>3</v>
      </c>
      <c r="S90" s="1">
        <v>100</v>
      </c>
    </row>
    <row r="91" spans="1:19" s="7" customFormat="1" ht="86.25" customHeight="1">
      <c r="A91" s="6"/>
      <c r="B91" s="118" t="s">
        <v>93</v>
      </c>
      <c r="C91" s="6"/>
      <c r="D91" s="1">
        <f t="shared" si="29"/>
        <v>0</v>
      </c>
      <c r="E91" s="201">
        <f t="shared" si="29"/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202" t="s">
        <v>437</v>
      </c>
      <c r="Q91" s="1">
        <v>13</v>
      </c>
      <c r="R91" s="1">
        <v>13</v>
      </c>
      <c r="S91" s="1">
        <v>100</v>
      </c>
    </row>
    <row r="92" spans="1:19" s="7" customFormat="1" ht="81" customHeight="1">
      <c r="A92" s="17">
        <v>5</v>
      </c>
      <c r="B92" s="118" t="s">
        <v>94</v>
      </c>
      <c r="C92" s="6"/>
      <c r="D92" s="1">
        <f t="shared" si="29"/>
        <v>0</v>
      </c>
      <c r="E92" s="201">
        <f t="shared" si="29"/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18"/>
      <c r="Q92" s="1"/>
      <c r="R92" s="1"/>
      <c r="S92" s="1"/>
    </row>
    <row r="93" spans="1:19" s="34" customFormat="1" ht="89.25">
      <c r="A93" s="1" t="s">
        <v>100</v>
      </c>
      <c r="B93" s="118" t="s">
        <v>95</v>
      </c>
      <c r="C93" s="6"/>
      <c r="D93" s="1">
        <f aca="true" t="shared" si="32" ref="D93:E113">F93+H93+J93+L93</f>
        <v>0</v>
      </c>
      <c r="E93" s="201">
        <f>G93+I93+K93+M93</f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18"/>
      <c r="Q93" s="1"/>
      <c r="R93" s="1"/>
      <c r="S93" s="1"/>
    </row>
    <row r="94" spans="1:19" s="7" customFormat="1" ht="78" customHeight="1">
      <c r="A94" s="203"/>
      <c r="B94" s="167" t="s">
        <v>97</v>
      </c>
      <c r="C94" s="204"/>
      <c r="D94" s="205">
        <f t="shared" si="32"/>
        <v>1054.4</v>
      </c>
      <c r="E94" s="206">
        <f>G94+I94+K94+M94</f>
        <v>1054.4</v>
      </c>
      <c r="F94" s="205">
        <f aca="true" t="shared" si="33" ref="F94:M94">F95</f>
        <v>0</v>
      </c>
      <c r="G94" s="205">
        <f t="shared" si="33"/>
        <v>0</v>
      </c>
      <c r="H94" s="205">
        <f t="shared" si="33"/>
        <v>0</v>
      </c>
      <c r="I94" s="205">
        <f t="shared" si="33"/>
        <v>0</v>
      </c>
      <c r="J94" s="205">
        <f t="shared" si="33"/>
        <v>1054.4</v>
      </c>
      <c r="K94" s="205">
        <f t="shared" si="33"/>
        <v>1054.4</v>
      </c>
      <c r="L94" s="205">
        <f t="shared" si="33"/>
        <v>0</v>
      </c>
      <c r="M94" s="205">
        <f t="shared" si="33"/>
        <v>0</v>
      </c>
      <c r="N94" s="207">
        <v>100</v>
      </c>
      <c r="O94" s="205">
        <v>100</v>
      </c>
      <c r="P94" s="167"/>
      <c r="Q94" s="208"/>
      <c r="R94" s="208"/>
      <c r="S94" s="208"/>
    </row>
    <row r="95" spans="1:36" s="69" customFormat="1" ht="87" customHeight="1" thickBot="1">
      <c r="A95" s="209"/>
      <c r="B95" s="174" t="s">
        <v>98</v>
      </c>
      <c r="C95" s="184"/>
      <c r="D95" s="184">
        <f t="shared" si="32"/>
        <v>1054.4</v>
      </c>
      <c r="E95" s="210">
        <f>G95+I95+K95+M95</f>
        <v>1054.4</v>
      </c>
      <c r="F95" s="184">
        <v>0</v>
      </c>
      <c r="G95" s="184">
        <v>0</v>
      </c>
      <c r="H95" s="184">
        <v>0</v>
      </c>
      <c r="I95" s="184">
        <v>0</v>
      </c>
      <c r="J95" s="184">
        <v>1054.4</v>
      </c>
      <c r="K95" s="184">
        <v>1054.4</v>
      </c>
      <c r="L95" s="184">
        <v>0</v>
      </c>
      <c r="M95" s="184">
        <v>0</v>
      </c>
      <c r="N95" s="211">
        <v>100</v>
      </c>
      <c r="O95" s="184">
        <v>100</v>
      </c>
      <c r="P95" s="174" t="s">
        <v>347</v>
      </c>
      <c r="Q95" s="184">
        <v>5</v>
      </c>
      <c r="R95" s="184">
        <v>5</v>
      </c>
      <c r="S95" s="212">
        <v>100</v>
      </c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</row>
    <row r="96" spans="1:19" s="34" customFormat="1" ht="77.25" customHeight="1" thickTop="1">
      <c r="A96" s="213"/>
      <c r="B96" s="324" t="s">
        <v>99</v>
      </c>
      <c r="C96" s="88" t="s">
        <v>23</v>
      </c>
      <c r="D96" s="88">
        <f t="shared" si="32"/>
        <v>35800</v>
      </c>
      <c r="E96" s="88">
        <f t="shared" si="32"/>
        <v>35800</v>
      </c>
      <c r="F96" s="88">
        <f aca="true" t="shared" si="34" ref="F96:M96">F97+F103+F109+F115+F117</f>
        <v>8</v>
      </c>
      <c r="G96" s="88">
        <f t="shared" si="34"/>
        <v>8</v>
      </c>
      <c r="H96" s="88">
        <f t="shared" si="34"/>
        <v>989</v>
      </c>
      <c r="I96" s="88">
        <f t="shared" si="34"/>
        <v>989</v>
      </c>
      <c r="J96" s="88">
        <f t="shared" si="34"/>
        <v>34803</v>
      </c>
      <c r="K96" s="88">
        <f t="shared" si="34"/>
        <v>34803</v>
      </c>
      <c r="L96" s="88">
        <f t="shared" si="34"/>
        <v>0</v>
      </c>
      <c r="M96" s="88">
        <f t="shared" si="34"/>
        <v>0</v>
      </c>
      <c r="N96" s="88">
        <v>100</v>
      </c>
      <c r="O96" s="214">
        <f>E96/D96*100</f>
        <v>100</v>
      </c>
      <c r="P96" s="187"/>
      <c r="Q96" s="88"/>
      <c r="R96" s="88"/>
      <c r="S96" s="88"/>
    </row>
    <row r="97" spans="1:19" s="7" customFormat="1" ht="51" customHeight="1">
      <c r="A97" s="213"/>
      <c r="B97" s="118" t="s">
        <v>477</v>
      </c>
      <c r="C97" s="215"/>
      <c r="D97" s="17">
        <f>F97+H97+J97+L97</f>
        <v>5844</v>
      </c>
      <c r="E97" s="17">
        <f>G97+I97+K97+M97</f>
        <v>5844</v>
      </c>
      <c r="F97" s="17">
        <f aca="true" t="shared" si="35" ref="F97:M97">F98+F99+F100+F101+F102</f>
        <v>0</v>
      </c>
      <c r="G97" s="17">
        <f t="shared" si="35"/>
        <v>0</v>
      </c>
      <c r="H97" s="17">
        <f t="shared" si="35"/>
        <v>0</v>
      </c>
      <c r="I97" s="17">
        <f t="shared" si="35"/>
        <v>0</v>
      </c>
      <c r="J97" s="17">
        <f>J98+J99+J100+J101+J102</f>
        <v>5844</v>
      </c>
      <c r="K97" s="17">
        <f>K98+K99+K100+K101+K102</f>
        <v>5844</v>
      </c>
      <c r="L97" s="17">
        <f t="shared" si="35"/>
        <v>0</v>
      </c>
      <c r="M97" s="17">
        <f t="shared" si="35"/>
        <v>0</v>
      </c>
      <c r="N97" s="17">
        <v>100</v>
      </c>
      <c r="O97" s="188">
        <f>E97/D97*100</f>
        <v>100</v>
      </c>
      <c r="P97" s="118"/>
      <c r="Q97" s="1"/>
      <c r="R97" s="1"/>
      <c r="S97" s="1"/>
    </row>
    <row r="98" spans="1:19" s="38" customFormat="1" ht="63" customHeight="1">
      <c r="A98" s="216"/>
      <c r="B98" s="167" t="s">
        <v>101</v>
      </c>
      <c r="C98" s="217"/>
      <c r="D98" s="1">
        <f>F98+H98+J98+L98</f>
        <v>5749</v>
      </c>
      <c r="E98" s="1">
        <f>G98+I98+K98+M98</f>
        <v>5749</v>
      </c>
      <c r="F98" s="3">
        <v>0</v>
      </c>
      <c r="G98" s="3">
        <v>0</v>
      </c>
      <c r="H98" s="3">
        <v>0</v>
      </c>
      <c r="I98" s="3">
        <v>0</v>
      </c>
      <c r="J98" s="3">
        <v>5749</v>
      </c>
      <c r="K98" s="3">
        <v>5749</v>
      </c>
      <c r="L98" s="3">
        <v>0</v>
      </c>
      <c r="M98" s="3">
        <v>0</v>
      </c>
      <c r="N98" s="3">
        <v>100</v>
      </c>
      <c r="O98" s="218">
        <f>E98/D98*100</f>
        <v>100</v>
      </c>
      <c r="P98" s="219" t="s">
        <v>367</v>
      </c>
      <c r="Q98" s="3">
        <v>100</v>
      </c>
      <c r="R98" s="3">
        <v>100</v>
      </c>
      <c r="S98" s="3">
        <v>100</v>
      </c>
    </row>
    <row r="99" spans="1:19" s="8" customFormat="1" ht="65.25" customHeight="1">
      <c r="A99" s="124" t="s">
        <v>107</v>
      </c>
      <c r="B99" s="167" t="s">
        <v>102</v>
      </c>
      <c r="C99" s="217"/>
      <c r="D99" s="1">
        <f t="shared" si="32"/>
        <v>0</v>
      </c>
      <c r="E99" s="1">
        <f t="shared" si="32"/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218">
        <v>0</v>
      </c>
      <c r="P99" s="118"/>
      <c r="Q99" s="3"/>
      <c r="R99" s="3"/>
      <c r="S99" s="3"/>
    </row>
    <row r="100" spans="1:19" s="33" customFormat="1" ht="65.25" customHeight="1">
      <c r="A100" s="124"/>
      <c r="B100" s="118" t="s">
        <v>103</v>
      </c>
      <c r="C100" s="220"/>
      <c r="D100" s="1">
        <f>F100+H100+J100+L100</f>
        <v>84</v>
      </c>
      <c r="E100" s="1">
        <f>G100+I100+K100+M100</f>
        <v>84</v>
      </c>
      <c r="F100" s="1">
        <v>0</v>
      </c>
      <c r="G100" s="1">
        <v>0</v>
      </c>
      <c r="H100" s="1">
        <v>0</v>
      </c>
      <c r="I100" s="1">
        <v>0</v>
      </c>
      <c r="J100" s="1">
        <v>84</v>
      </c>
      <c r="K100" s="1">
        <v>84</v>
      </c>
      <c r="L100" s="1">
        <v>0</v>
      </c>
      <c r="M100" s="1">
        <v>0</v>
      </c>
      <c r="N100" s="3">
        <v>100</v>
      </c>
      <c r="O100" s="218">
        <f aca="true" t="shared" si="36" ref="O100:O118">E100/D100*100</f>
        <v>100</v>
      </c>
      <c r="P100" s="118" t="s">
        <v>476</v>
      </c>
      <c r="Q100" s="1">
        <v>30</v>
      </c>
      <c r="R100" s="1">
        <v>30</v>
      </c>
      <c r="S100" s="1">
        <v>100</v>
      </c>
    </row>
    <row r="101" spans="1:19" s="34" customFormat="1" ht="72" customHeight="1">
      <c r="A101" s="221"/>
      <c r="B101" s="133" t="s">
        <v>104</v>
      </c>
      <c r="C101" s="220"/>
      <c r="D101" s="1">
        <f t="shared" si="32"/>
        <v>0</v>
      </c>
      <c r="E101" s="1">
        <f t="shared" si="32"/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82">
        <v>0</v>
      </c>
      <c r="O101" s="218">
        <v>0</v>
      </c>
      <c r="P101" s="118" t="s">
        <v>105</v>
      </c>
      <c r="Q101" s="1">
        <v>60</v>
      </c>
      <c r="R101" s="1">
        <v>60</v>
      </c>
      <c r="S101" s="1">
        <v>100</v>
      </c>
    </row>
    <row r="102" spans="1:19" s="7" customFormat="1" ht="136.5" customHeight="1" thickBot="1">
      <c r="A102" s="221"/>
      <c r="B102" s="222" t="s">
        <v>106</v>
      </c>
      <c r="C102" s="220"/>
      <c r="D102" s="1">
        <f t="shared" si="32"/>
        <v>11</v>
      </c>
      <c r="E102" s="1">
        <f t="shared" si="32"/>
        <v>11</v>
      </c>
      <c r="F102" s="1">
        <v>0</v>
      </c>
      <c r="G102" s="1">
        <v>0</v>
      </c>
      <c r="H102" s="1">
        <v>0</v>
      </c>
      <c r="I102" s="1">
        <v>0</v>
      </c>
      <c r="J102" s="1">
        <v>11</v>
      </c>
      <c r="K102" s="1">
        <v>11</v>
      </c>
      <c r="L102" s="1">
        <v>0</v>
      </c>
      <c r="M102" s="1">
        <v>0</v>
      </c>
      <c r="N102" s="182">
        <v>0</v>
      </c>
      <c r="O102" s="218">
        <v>0</v>
      </c>
      <c r="P102" s="118" t="s">
        <v>313</v>
      </c>
      <c r="Q102" s="1">
        <v>3</v>
      </c>
      <c r="R102" s="1">
        <v>3</v>
      </c>
      <c r="S102" s="1">
        <v>100</v>
      </c>
    </row>
    <row r="103" spans="1:19" s="7" customFormat="1" ht="43.5" customHeight="1">
      <c r="A103" s="124"/>
      <c r="B103" s="223" t="s">
        <v>478</v>
      </c>
      <c r="C103" s="224"/>
      <c r="D103" s="225">
        <f>D104+D105+D106+D107+D108</f>
        <v>18607</v>
      </c>
      <c r="E103" s="15">
        <f>E104+E105+E106+E107+E108</f>
        <v>18607</v>
      </c>
      <c r="F103" s="15">
        <f aca="true" t="shared" si="37" ref="F103:M103">F104+F105+F106+F107+F108</f>
        <v>0</v>
      </c>
      <c r="G103" s="15">
        <f t="shared" si="37"/>
        <v>0</v>
      </c>
      <c r="H103" s="15">
        <f t="shared" si="37"/>
        <v>910</v>
      </c>
      <c r="I103" s="15">
        <f t="shared" si="37"/>
        <v>910</v>
      </c>
      <c r="J103" s="15">
        <f>J104+J105+J106+J107+J108</f>
        <v>17697</v>
      </c>
      <c r="K103" s="15">
        <f>K104+K105+K106+K107+K108</f>
        <v>17697</v>
      </c>
      <c r="L103" s="15">
        <f t="shared" si="37"/>
        <v>0</v>
      </c>
      <c r="M103" s="15">
        <f t="shared" si="37"/>
        <v>0</v>
      </c>
      <c r="N103" s="15">
        <v>100</v>
      </c>
      <c r="O103" s="218">
        <f t="shared" si="36"/>
        <v>100</v>
      </c>
      <c r="P103" s="195"/>
      <c r="Q103" s="15"/>
      <c r="R103" s="15"/>
      <c r="S103" s="15"/>
    </row>
    <row r="104" spans="1:19" s="7" customFormat="1" ht="59.25" customHeight="1">
      <c r="A104" s="3"/>
      <c r="B104" s="133" t="s">
        <v>108</v>
      </c>
      <c r="C104" s="3"/>
      <c r="D104" s="226">
        <f>F104+H104+J104+L104</f>
        <v>13590.2</v>
      </c>
      <c r="E104" s="3">
        <f>G104+I104+K104+M104</f>
        <v>13590.2</v>
      </c>
      <c r="F104" s="3">
        <v>0</v>
      </c>
      <c r="G104" s="3">
        <v>0</v>
      </c>
      <c r="H104" s="3">
        <v>910</v>
      </c>
      <c r="I104" s="3">
        <v>910</v>
      </c>
      <c r="J104" s="3">
        <v>12680.2</v>
      </c>
      <c r="K104" s="3">
        <v>12680.2</v>
      </c>
      <c r="L104" s="3"/>
      <c r="M104" s="3"/>
      <c r="N104" s="3">
        <v>100</v>
      </c>
      <c r="O104" s="218">
        <f t="shared" si="36"/>
        <v>100</v>
      </c>
      <c r="P104" s="219" t="s">
        <v>368</v>
      </c>
      <c r="Q104" s="3">
        <v>90.2</v>
      </c>
      <c r="R104" s="3">
        <v>90.2</v>
      </c>
      <c r="S104" s="3">
        <v>100</v>
      </c>
    </row>
    <row r="105" spans="1:19" s="7" customFormat="1" ht="58.5" customHeight="1">
      <c r="A105" s="3" t="s">
        <v>114</v>
      </c>
      <c r="B105" s="118" t="s">
        <v>109</v>
      </c>
      <c r="C105" s="6"/>
      <c r="D105" s="226">
        <f t="shared" si="32"/>
        <v>1559</v>
      </c>
      <c r="E105" s="3">
        <f t="shared" si="32"/>
        <v>1559</v>
      </c>
      <c r="F105" s="1">
        <v>0</v>
      </c>
      <c r="G105" s="1">
        <v>0</v>
      </c>
      <c r="H105" s="1">
        <v>0</v>
      </c>
      <c r="I105" s="1">
        <v>0</v>
      </c>
      <c r="J105" s="1">
        <v>1559</v>
      </c>
      <c r="K105" s="1">
        <v>1559</v>
      </c>
      <c r="L105" s="1">
        <v>0</v>
      </c>
      <c r="M105" s="1">
        <v>0</v>
      </c>
      <c r="N105" s="182">
        <v>100</v>
      </c>
      <c r="O105" s="218">
        <f t="shared" si="36"/>
        <v>100</v>
      </c>
      <c r="P105" s="118" t="s">
        <v>479</v>
      </c>
      <c r="Q105" s="1">
        <v>47</v>
      </c>
      <c r="R105" s="1">
        <v>47</v>
      </c>
      <c r="S105" s="1">
        <v>100</v>
      </c>
    </row>
    <row r="106" spans="1:19" s="34" customFormat="1" ht="140.25">
      <c r="A106" s="3"/>
      <c r="B106" s="118" t="s">
        <v>110</v>
      </c>
      <c r="C106" s="6"/>
      <c r="D106" s="226">
        <f t="shared" si="32"/>
        <v>429.3</v>
      </c>
      <c r="E106" s="3">
        <f t="shared" si="32"/>
        <v>429.3</v>
      </c>
      <c r="F106" s="1">
        <v>0</v>
      </c>
      <c r="G106" s="1">
        <v>0</v>
      </c>
      <c r="H106" s="1">
        <v>0</v>
      </c>
      <c r="I106" s="1">
        <v>0</v>
      </c>
      <c r="J106" s="1">
        <v>429.3</v>
      </c>
      <c r="K106" s="1">
        <v>429.3</v>
      </c>
      <c r="L106" s="1">
        <v>0</v>
      </c>
      <c r="M106" s="1">
        <v>0</v>
      </c>
      <c r="N106" s="182">
        <v>100</v>
      </c>
      <c r="O106" s="218">
        <f t="shared" si="36"/>
        <v>100</v>
      </c>
      <c r="P106" s="118" t="s">
        <v>111</v>
      </c>
      <c r="Q106" s="1">
        <v>4100</v>
      </c>
      <c r="R106" s="1">
        <v>4100</v>
      </c>
      <c r="S106" s="1">
        <v>100</v>
      </c>
    </row>
    <row r="107" spans="1:19" s="7" customFormat="1" ht="38.25">
      <c r="A107" s="3"/>
      <c r="B107" s="118" t="s">
        <v>112</v>
      </c>
      <c r="C107" s="3"/>
      <c r="D107" s="226">
        <f t="shared" si="32"/>
        <v>14</v>
      </c>
      <c r="E107" s="3">
        <f t="shared" si="32"/>
        <v>14</v>
      </c>
      <c r="F107" s="3">
        <v>0</v>
      </c>
      <c r="G107" s="3">
        <v>0</v>
      </c>
      <c r="H107" s="3">
        <v>0</v>
      </c>
      <c r="I107" s="3">
        <v>0</v>
      </c>
      <c r="J107" s="3">
        <v>14</v>
      </c>
      <c r="K107" s="3">
        <v>14</v>
      </c>
      <c r="L107" s="3">
        <v>0</v>
      </c>
      <c r="M107" s="3">
        <v>0</v>
      </c>
      <c r="N107" s="3">
        <v>100</v>
      </c>
      <c r="O107" s="218">
        <f t="shared" si="36"/>
        <v>100</v>
      </c>
      <c r="P107" s="118" t="s">
        <v>314</v>
      </c>
      <c r="Q107" s="3">
        <v>4</v>
      </c>
      <c r="R107" s="3">
        <v>4</v>
      </c>
      <c r="S107" s="3">
        <v>100</v>
      </c>
    </row>
    <row r="108" spans="1:19" s="30" customFormat="1" ht="78" customHeight="1">
      <c r="A108" s="6"/>
      <c r="B108" s="118" t="s">
        <v>113</v>
      </c>
      <c r="C108" s="3"/>
      <c r="D108" s="227">
        <f t="shared" si="32"/>
        <v>3014.5</v>
      </c>
      <c r="E108" s="3">
        <f t="shared" si="32"/>
        <v>3014.5</v>
      </c>
      <c r="F108" s="3">
        <v>0</v>
      </c>
      <c r="G108" s="3">
        <v>0</v>
      </c>
      <c r="H108" s="3">
        <v>0</v>
      </c>
      <c r="I108" s="3">
        <v>0</v>
      </c>
      <c r="J108" s="3">
        <v>3014.5</v>
      </c>
      <c r="K108" s="3">
        <v>3014.5</v>
      </c>
      <c r="L108" s="3">
        <v>0</v>
      </c>
      <c r="M108" s="3">
        <v>0</v>
      </c>
      <c r="N108" s="3">
        <v>100</v>
      </c>
      <c r="O108" s="218">
        <f t="shared" si="36"/>
        <v>100</v>
      </c>
      <c r="P108" s="118" t="s">
        <v>370</v>
      </c>
      <c r="Q108" s="3">
        <v>2100</v>
      </c>
      <c r="R108" s="3">
        <v>2100</v>
      </c>
      <c r="S108" s="3">
        <v>100</v>
      </c>
    </row>
    <row r="109" spans="1:19" s="31" customFormat="1" ht="51.75" customHeight="1">
      <c r="A109" s="6"/>
      <c r="B109" s="118" t="s">
        <v>480</v>
      </c>
      <c r="C109" s="15"/>
      <c r="D109" s="17">
        <f aca="true" t="shared" si="38" ref="D109:M109">D110+D111+D112+D113+D114</f>
        <v>7513</v>
      </c>
      <c r="E109" s="17">
        <f t="shared" si="38"/>
        <v>7513</v>
      </c>
      <c r="F109" s="15">
        <f t="shared" si="38"/>
        <v>8</v>
      </c>
      <c r="G109" s="15">
        <f t="shared" si="38"/>
        <v>8</v>
      </c>
      <c r="H109" s="15">
        <f t="shared" si="38"/>
        <v>79</v>
      </c>
      <c r="I109" s="15">
        <f t="shared" si="38"/>
        <v>79</v>
      </c>
      <c r="J109" s="15">
        <f t="shared" si="38"/>
        <v>7426</v>
      </c>
      <c r="K109" s="15">
        <f t="shared" si="38"/>
        <v>7426</v>
      </c>
      <c r="L109" s="15">
        <f t="shared" si="38"/>
        <v>0</v>
      </c>
      <c r="M109" s="15">
        <f t="shared" si="38"/>
        <v>0</v>
      </c>
      <c r="N109" s="15">
        <v>100</v>
      </c>
      <c r="O109" s="40">
        <f t="shared" si="36"/>
        <v>100</v>
      </c>
      <c r="P109" s="195"/>
      <c r="Q109" s="15"/>
      <c r="R109" s="15"/>
      <c r="S109" s="15"/>
    </row>
    <row r="110" spans="1:19" ht="76.5" customHeight="1">
      <c r="A110" s="3" t="s">
        <v>121</v>
      </c>
      <c r="B110" s="118" t="s">
        <v>115</v>
      </c>
      <c r="C110" s="3"/>
      <c r="D110" s="1">
        <f t="shared" si="32"/>
        <v>7155</v>
      </c>
      <c r="E110" s="1">
        <f t="shared" si="32"/>
        <v>7155</v>
      </c>
      <c r="F110" s="3">
        <v>0</v>
      </c>
      <c r="G110" s="3">
        <v>0</v>
      </c>
      <c r="H110" s="3">
        <v>57</v>
      </c>
      <c r="I110" s="3">
        <v>57</v>
      </c>
      <c r="J110" s="3">
        <v>7098</v>
      </c>
      <c r="K110" s="3">
        <v>7098</v>
      </c>
      <c r="L110" s="3">
        <v>0</v>
      </c>
      <c r="M110" s="3">
        <v>0</v>
      </c>
      <c r="N110" s="3">
        <v>100</v>
      </c>
      <c r="O110" s="40">
        <f t="shared" si="36"/>
        <v>100</v>
      </c>
      <c r="P110" s="219" t="s">
        <v>368</v>
      </c>
      <c r="Q110" s="3">
        <v>82.2</v>
      </c>
      <c r="R110" s="3">
        <v>82.2</v>
      </c>
      <c r="S110" s="3">
        <v>100</v>
      </c>
    </row>
    <row r="111" spans="1:19" ht="99" customHeight="1">
      <c r="A111" s="3"/>
      <c r="B111" s="118" t="s">
        <v>116</v>
      </c>
      <c r="C111" s="3"/>
      <c r="D111" s="1">
        <f t="shared" si="32"/>
        <v>47</v>
      </c>
      <c r="E111" s="1">
        <f t="shared" si="32"/>
        <v>47</v>
      </c>
      <c r="F111" s="3">
        <v>8</v>
      </c>
      <c r="G111" s="3">
        <v>8</v>
      </c>
      <c r="H111" s="3">
        <v>22</v>
      </c>
      <c r="I111" s="3">
        <v>22</v>
      </c>
      <c r="J111" s="3">
        <v>17</v>
      </c>
      <c r="K111" s="3">
        <v>17</v>
      </c>
      <c r="L111" s="3">
        <v>0</v>
      </c>
      <c r="M111" s="3">
        <v>0</v>
      </c>
      <c r="N111" s="3">
        <v>100</v>
      </c>
      <c r="O111" s="40">
        <f t="shared" si="36"/>
        <v>100</v>
      </c>
      <c r="P111" s="118" t="s">
        <v>117</v>
      </c>
      <c r="Q111" s="3">
        <v>510</v>
      </c>
      <c r="R111" s="3">
        <v>510</v>
      </c>
      <c r="S111" s="3">
        <v>100</v>
      </c>
    </row>
    <row r="112" spans="1:19" s="7" customFormat="1" ht="76.5">
      <c r="A112" s="3" t="s">
        <v>123</v>
      </c>
      <c r="B112" s="118" t="s">
        <v>118</v>
      </c>
      <c r="C112" s="1"/>
      <c r="D112" s="1">
        <f t="shared" si="32"/>
        <v>242</v>
      </c>
      <c r="E112" s="1">
        <f t="shared" si="32"/>
        <v>242</v>
      </c>
      <c r="F112" s="1">
        <v>0</v>
      </c>
      <c r="G112" s="1">
        <v>0</v>
      </c>
      <c r="H112" s="1">
        <v>0</v>
      </c>
      <c r="I112" s="1">
        <v>0</v>
      </c>
      <c r="J112" s="1">
        <v>242</v>
      </c>
      <c r="K112" s="1">
        <v>242</v>
      </c>
      <c r="L112" s="1">
        <v>0</v>
      </c>
      <c r="M112" s="1">
        <v>0</v>
      </c>
      <c r="N112" s="182">
        <v>100</v>
      </c>
      <c r="O112" s="40">
        <f t="shared" si="36"/>
        <v>100</v>
      </c>
      <c r="P112" s="118" t="s">
        <v>483</v>
      </c>
      <c r="Q112" s="1">
        <v>51</v>
      </c>
      <c r="R112" s="1">
        <v>51</v>
      </c>
      <c r="S112" s="1">
        <v>100</v>
      </c>
    </row>
    <row r="113" spans="1:19" s="7" customFormat="1" ht="123" customHeight="1">
      <c r="A113" s="3"/>
      <c r="B113" s="118" t="s">
        <v>119</v>
      </c>
      <c r="C113" s="1"/>
      <c r="D113" s="1">
        <f t="shared" si="32"/>
        <v>48</v>
      </c>
      <c r="E113" s="1">
        <f t="shared" si="32"/>
        <v>48</v>
      </c>
      <c r="F113" s="1">
        <v>0</v>
      </c>
      <c r="G113" s="1">
        <v>0</v>
      </c>
      <c r="H113" s="1">
        <v>0</v>
      </c>
      <c r="I113" s="1">
        <v>0</v>
      </c>
      <c r="J113" s="1">
        <v>48</v>
      </c>
      <c r="K113" s="1">
        <v>48</v>
      </c>
      <c r="L113" s="1">
        <v>0</v>
      </c>
      <c r="M113" s="1">
        <v>0</v>
      </c>
      <c r="N113" s="182">
        <v>100</v>
      </c>
      <c r="O113" s="40">
        <f t="shared" si="36"/>
        <v>100</v>
      </c>
      <c r="P113" s="118" t="s">
        <v>120</v>
      </c>
      <c r="Q113" s="1">
        <v>120</v>
      </c>
      <c r="R113" s="1">
        <v>120</v>
      </c>
      <c r="S113" s="1">
        <v>100</v>
      </c>
    </row>
    <row r="114" spans="1:19" s="7" customFormat="1" ht="83.25" customHeight="1">
      <c r="A114" s="3"/>
      <c r="B114" s="118" t="s">
        <v>369</v>
      </c>
      <c r="C114" s="1"/>
      <c r="D114" s="1">
        <f>F114+H114+J114+L114</f>
        <v>21</v>
      </c>
      <c r="E114" s="1">
        <f>G114+I114+K114+M114</f>
        <v>21</v>
      </c>
      <c r="F114" s="1">
        <v>0</v>
      </c>
      <c r="G114" s="1">
        <v>0</v>
      </c>
      <c r="H114" s="1">
        <v>0</v>
      </c>
      <c r="I114" s="1">
        <v>0</v>
      </c>
      <c r="J114" s="1">
        <v>21</v>
      </c>
      <c r="K114" s="1">
        <v>21</v>
      </c>
      <c r="L114" s="1"/>
      <c r="M114" s="1"/>
      <c r="N114" s="182">
        <v>100</v>
      </c>
      <c r="O114" s="40">
        <f t="shared" si="36"/>
        <v>100</v>
      </c>
      <c r="P114" s="118" t="s">
        <v>482</v>
      </c>
      <c r="Q114" s="1">
        <v>20</v>
      </c>
      <c r="R114" s="1">
        <v>20</v>
      </c>
      <c r="S114" s="1">
        <v>100</v>
      </c>
    </row>
    <row r="115" spans="1:19" s="7" customFormat="1" ht="96.75" customHeight="1">
      <c r="A115" s="15">
        <v>6</v>
      </c>
      <c r="B115" s="118" t="s">
        <v>481</v>
      </c>
      <c r="C115" s="15"/>
      <c r="D115" s="15">
        <f aca="true" t="shared" si="39" ref="D115:M115">D116</f>
        <v>2607</v>
      </c>
      <c r="E115" s="15">
        <f t="shared" si="39"/>
        <v>2607</v>
      </c>
      <c r="F115" s="15">
        <f t="shared" si="39"/>
        <v>0</v>
      </c>
      <c r="G115" s="15">
        <f t="shared" si="39"/>
        <v>0</v>
      </c>
      <c r="H115" s="15">
        <f t="shared" si="39"/>
        <v>0</v>
      </c>
      <c r="I115" s="15">
        <f t="shared" si="39"/>
        <v>0</v>
      </c>
      <c r="J115" s="15">
        <f t="shared" si="39"/>
        <v>2607</v>
      </c>
      <c r="K115" s="15">
        <f t="shared" si="39"/>
        <v>2607</v>
      </c>
      <c r="L115" s="15">
        <f t="shared" si="39"/>
        <v>0</v>
      </c>
      <c r="M115" s="15">
        <f t="shared" si="39"/>
        <v>0</v>
      </c>
      <c r="N115" s="15">
        <v>100</v>
      </c>
      <c r="O115" s="218">
        <f t="shared" si="36"/>
        <v>100</v>
      </c>
      <c r="P115" s="195"/>
      <c r="Q115" s="15"/>
      <c r="R115" s="15"/>
      <c r="S115" s="15"/>
    </row>
    <row r="116" spans="1:19" s="32" customFormat="1" ht="80.25" customHeight="1">
      <c r="A116" s="3" t="s">
        <v>129</v>
      </c>
      <c r="B116" s="118" t="s">
        <v>122</v>
      </c>
      <c r="C116" s="3"/>
      <c r="D116" s="3">
        <f>F116+H116+J116+L116</f>
        <v>2607</v>
      </c>
      <c r="E116" s="3">
        <f>G116+I116+K116+M116</f>
        <v>2607</v>
      </c>
      <c r="F116" s="3">
        <v>0</v>
      </c>
      <c r="G116" s="3">
        <v>0</v>
      </c>
      <c r="H116" s="3">
        <v>0</v>
      </c>
      <c r="I116" s="3">
        <v>0</v>
      </c>
      <c r="J116" s="3">
        <v>2607</v>
      </c>
      <c r="K116" s="3">
        <v>2607</v>
      </c>
      <c r="L116" s="3">
        <v>0</v>
      </c>
      <c r="M116" s="3">
        <v>0</v>
      </c>
      <c r="N116" s="3">
        <v>100</v>
      </c>
      <c r="O116" s="218">
        <f t="shared" si="36"/>
        <v>100</v>
      </c>
      <c r="P116" s="118" t="s">
        <v>315</v>
      </c>
      <c r="Q116" s="3">
        <v>5</v>
      </c>
      <c r="R116" s="3">
        <v>5</v>
      </c>
      <c r="S116" s="3">
        <v>100</v>
      </c>
    </row>
    <row r="117" spans="1:19" ht="82.5" customHeight="1">
      <c r="A117" s="228"/>
      <c r="B117" s="118" t="s">
        <v>484</v>
      </c>
      <c r="C117" s="15"/>
      <c r="D117" s="15">
        <f>D118</f>
        <v>1229</v>
      </c>
      <c r="E117" s="15">
        <f>E118</f>
        <v>1229</v>
      </c>
      <c r="F117" s="15">
        <f aca="true" t="shared" si="40" ref="F117:M117">F118</f>
        <v>0</v>
      </c>
      <c r="G117" s="15">
        <f t="shared" si="40"/>
        <v>0</v>
      </c>
      <c r="H117" s="15">
        <f t="shared" si="40"/>
        <v>0</v>
      </c>
      <c r="I117" s="15">
        <f t="shared" si="40"/>
        <v>0</v>
      </c>
      <c r="J117" s="15">
        <f>J118</f>
        <v>1229</v>
      </c>
      <c r="K117" s="15">
        <f>K118</f>
        <v>1229</v>
      </c>
      <c r="L117" s="15">
        <f t="shared" si="40"/>
        <v>0</v>
      </c>
      <c r="M117" s="15">
        <f t="shared" si="40"/>
        <v>0</v>
      </c>
      <c r="N117" s="15">
        <v>100</v>
      </c>
      <c r="O117" s="40">
        <f t="shared" si="36"/>
        <v>100</v>
      </c>
      <c r="P117" s="195"/>
      <c r="Q117" s="15"/>
      <c r="R117" s="15"/>
      <c r="S117" s="15"/>
    </row>
    <row r="118" spans="1:19" s="7" customFormat="1" ht="72.75" customHeight="1" thickBot="1">
      <c r="A118" s="228"/>
      <c r="B118" s="174" t="s">
        <v>124</v>
      </c>
      <c r="C118" s="171"/>
      <c r="D118" s="171">
        <f>F118+H118+J118+L118</f>
        <v>1229</v>
      </c>
      <c r="E118" s="171">
        <f>G118+I118+K118+M118</f>
        <v>1229</v>
      </c>
      <c r="F118" s="171">
        <v>0</v>
      </c>
      <c r="G118" s="171">
        <v>0</v>
      </c>
      <c r="H118" s="171">
        <v>0</v>
      </c>
      <c r="I118" s="171">
        <v>0</v>
      </c>
      <c r="J118" s="171">
        <v>1229</v>
      </c>
      <c r="K118" s="171">
        <v>1229</v>
      </c>
      <c r="L118" s="171">
        <v>0</v>
      </c>
      <c r="M118" s="171">
        <v>0</v>
      </c>
      <c r="N118" s="171">
        <v>100</v>
      </c>
      <c r="O118" s="40">
        <f t="shared" si="36"/>
        <v>100</v>
      </c>
      <c r="P118" s="118" t="s">
        <v>371</v>
      </c>
      <c r="Q118" s="171">
        <v>100</v>
      </c>
      <c r="R118" s="171">
        <v>100</v>
      </c>
      <c r="S118" s="171">
        <v>100</v>
      </c>
    </row>
    <row r="119" spans="1:19" s="7" customFormat="1" ht="64.5" thickTop="1">
      <c r="A119" s="228"/>
      <c r="B119" s="187" t="s">
        <v>125</v>
      </c>
      <c r="C119" s="130" t="s">
        <v>23</v>
      </c>
      <c r="D119" s="130">
        <f aca="true" t="shared" si="41" ref="D119:E126">F119+H119+J119+L119</f>
        <v>0</v>
      </c>
      <c r="E119" s="130">
        <f t="shared" si="41"/>
        <v>0</v>
      </c>
      <c r="F119" s="130">
        <f aca="true" t="shared" si="42" ref="F119:M119">F120+F124</f>
        <v>0</v>
      </c>
      <c r="G119" s="130">
        <f t="shared" si="42"/>
        <v>0</v>
      </c>
      <c r="H119" s="130">
        <f t="shared" si="42"/>
        <v>0</v>
      </c>
      <c r="I119" s="130">
        <f t="shared" si="42"/>
        <v>0</v>
      </c>
      <c r="J119" s="130">
        <f t="shared" si="42"/>
        <v>0</v>
      </c>
      <c r="K119" s="130">
        <f t="shared" si="42"/>
        <v>0</v>
      </c>
      <c r="L119" s="130">
        <f t="shared" si="42"/>
        <v>0</v>
      </c>
      <c r="M119" s="130">
        <f t="shared" si="42"/>
        <v>0</v>
      </c>
      <c r="N119" s="130">
        <v>100</v>
      </c>
      <c r="O119" s="229">
        <v>100</v>
      </c>
      <c r="P119" s="187"/>
      <c r="Q119" s="130"/>
      <c r="R119" s="130"/>
      <c r="S119" s="230"/>
    </row>
    <row r="120" spans="1:19" ht="39" thickBot="1">
      <c r="A120" s="3" t="s">
        <v>130</v>
      </c>
      <c r="B120" s="118" t="s">
        <v>339</v>
      </c>
      <c r="C120" s="3"/>
      <c r="D120" s="15">
        <f t="shared" si="41"/>
        <v>0</v>
      </c>
      <c r="E120" s="15">
        <f t="shared" si="41"/>
        <v>0</v>
      </c>
      <c r="F120" s="15">
        <f aca="true" t="shared" si="43" ref="F120:M120">F121+F122+F123</f>
        <v>0</v>
      </c>
      <c r="G120" s="15">
        <f t="shared" si="43"/>
        <v>0</v>
      </c>
      <c r="H120" s="15">
        <f t="shared" si="43"/>
        <v>0</v>
      </c>
      <c r="I120" s="15">
        <f t="shared" si="43"/>
        <v>0</v>
      </c>
      <c r="J120" s="15">
        <f t="shared" si="43"/>
        <v>0</v>
      </c>
      <c r="K120" s="15">
        <f t="shared" si="43"/>
        <v>0</v>
      </c>
      <c r="L120" s="15">
        <f t="shared" si="43"/>
        <v>0</v>
      </c>
      <c r="M120" s="15">
        <f t="shared" si="43"/>
        <v>0</v>
      </c>
      <c r="N120" s="15">
        <v>0</v>
      </c>
      <c r="O120" s="15">
        <v>0</v>
      </c>
      <c r="P120" s="118"/>
      <c r="Q120" s="3"/>
      <c r="R120" s="3"/>
      <c r="S120" s="3"/>
    </row>
    <row r="121" spans="1:19" ht="72.75" customHeight="1">
      <c r="A121" s="3"/>
      <c r="B121" s="231" t="s">
        <v>337</v>
      </c>
      <c r="C121" s="3"/>
      <c r="D121" s="3">
        <f t="shared" si="41"/>
        <v>0</v>
      </c>
      <c r="E121" s="3">
        <f t="shared" si="41"/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118"/>
      <c r="Q121" s="3"/>
      <c r="R121" s="3"/>
      <c r="S121" s="3"/>
    </row>
    <row r="122" spans="1:19" ht="90" customHeight="1">
      <c r="A122" s="3"/>
      <c r="B122" s="118" t="s">
        <v>126</v>
      </c>
      <c r="C122" s="3"/>
      <c r="D122" s="3">
        <f t="shared" si="41"/>
        <v>0</v>
      </c>
      <c r="E122" s="3">
        <f t="shared" si="41"/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118"/>
      <c r="Q122" s="3"/>
      <c r="R122" s="3"/>
      <c r="S122" s="3"/>
    </row>
    <row r="123" spans="1:19" s="32" customFormat="1" ht="85.5" customHeight="1">
      <c r="A123" s="15">
        <v>7</v>
      </c>
      <c r="B123" s="118" t="s">
        <v>127</v>
      </c>
      <c r="C123" s="3"/>
      <c r="D123" s="3">
        <f t="shared" si="41"/>
        <v>0</v>
      </c>
      <c r="E123" s="3">
        <f t="shared" si="41"/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118"/>
      <c r="Q123" s="3"/>
      <c r="R123" s="3"/>
      <c r="S123" s="3"/>
    </row>
    <row r="124" spans="1:19" ht="62.25" customHeight="1">
      <c r="A124" s="232" t="s">
        <v>256</v>
      </c>
      <c r="B124" s="118" t="s">
        <v>340</v>
      </c>
      <c r="C124" s="3"/>
      <c r="D124" s="3">
        <f t="shared" si="41"/>
        <v>0</v>
      </c>
      <c r="E124" s="3">
        <f t="shared" si="41"/>
        <v>0</v>
      </c>
      <c r="F124" s="15">
        <f aca="true" t="shared" si="44" ref="F124:M124">F125</f>
        <v>0</v>
      </c>
      <c r="G124" s="15">
        <f t="shared" si="44"/>
        <v>0</v>
      </c>
      <c r="H124" s="15">
        <f t="shared" si="44"/>
        <v>0</v>
      </c>
      <c r="I124" s="15">
        <f t="shared" si="44"/>
        <v>0</v>
      </c>
      <c r="J124" s="15">
        <f t="shared" si="44"/>
        <v>0</v>
      </c>
      <c r="K124" s="15">
        <f t="shared" si="44"/>
        <v>0</v>
      </c>
      <c r="L124" s="15">
        <f t="shared" si="44"/>
        <v>0</v>
      </c>
      <c r="M124" s="15">
        <f t="shared" si="44"/>
        <v>0</v>
      </c>
      <c r="N124" s="15">
        <v>100</v>
      </c>
      <c r="O124" s="15">
        <v>100</v>
      </c>
      <c r="P124" s="118"/>
      <c r="Q124" s="3"/>
      <c r="R124" s="3"/>
      <c r="S124" s="3"/>
    </row>
    <row r="125" spans="1:19" ht="63" customHeight="1">
      <c r="A125" s="232" t="s">
        <v>257</v>
      </c>
      <c r="B125" s="118" t="s">
        <v>128</v>
      </c>
      <c r="C125" s="3"/>
      <c r="D125" s="3">
        <f>F125+H125+J125+L125</f>
        <v>0</v>
      </c>
      <c r="E125" s="15">
        <f t="shared" si="41"/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100</v>
      </c>
      <c r="O125" s="3">
        <v>100</v>
      </c>
      <c r="P125" s="118" t="s">
        <v>433</v>
      </c>
      <c r="Q125" s="3">
        <v>9</v>
      </c>
      <c r="R125" s="3">
        <v>9</v>
      </c>
      <c r="S125" s="3">
        <v>100</v>
      </c>
    </row>
    <row r="126" spans="1:19" s="35" customFormat="1" ht="90.75" customHeight="1" thickBot="1">
      <c r="A126" s="17">
        <v>8</v>
      </c>
      <c r="B126" s="233" t="s">
        <v>338</v>
      </c>
      <c r="C126" s="171"/>
      <c r="D126" s="171">
        <f>F126+H126+J126+L126</f>
        <v>0</v>
      </c>
      <c r="E126" s="70">
        <f t="shared" si="41"/>
        <v>0</v>
      </c>
      <c r="F126" s="171">
        <v>0</v>
      </c>
      <c r="G126" s="171">
        <v>0</v>
      </c>
      <c r="H126" s="171">
        <v>0</v>
      </c>
      <c r="I126" s="171">
        <v>0</v>
      </c>
      <c r="J126" s="171">
        <v>0</v>
      </c>
      <c r="K126" s="171">
        <v>0</v>
      </c>
      <c r="L126" s="171">
        <v>0</v>
      </c>
      <c r="M126" s="171">
        <v>0</v>
      </c>
      <c r="N126" s="171">
        <v>0</v>
      </c>
      <c r="O126" s="171">
        <v>0</v>
      </c>
      <c r="P126" s="174" t="s">
        <v>434</v>
      </c>
      <c r="Q126" s="171">
        <v>4</v>
      </c>
      <c r="R126" s="171">
        <v>4</v>
      </c>
      <c r="S126" s="171">
        <v>100</v>
      </c>
    </row>
    <row r="127" spans="1:19" s="35" customFormat="1" ht="93.75" customHeight="1" thickTop="1">
      <c r="A127" s="1" t="s">
        <v>159</v>
      </c>
      <c r="B127" s="89" t="s">
        <v>141</v>
      </c>
      <c r="C127" s="130" t="s">
        <v>418</v>
      </c>
      <c r="D127" s="327">
        <f aca="true" t="shared" si="45" ref="D127:E129">F127+H127+J127+L127</f>
        <v>12683.5</v>
      </c>
      <c r="E127" s="327">
        <f t="shared" si="45"/>
        <v>12683.5</v>
      </c>
      <c r="F127" s="134">
        <f>F128+F129</f>
        <v>0</v>
      </c>
      <c r="G127" s="134">
        <f aca="true" t="shared" si="46" ref="G127:M127">G128+G129</f>
        <v>0</v>
      </c>
      <c r="H127" s="134">
        <f t="shared" si="46"/>
        <v>6602.2</v>
      </c>
      <c r="I127" s="134">
        <f t="shared" si="46"/>
        <v>6602.2</v>
      </c>
      <c r="J127" s="134">
        <f t="shared" si="46"/>
        <v>6081.3</v>
      </c>
      <c r="K127" s="134">
        <f t="shared" si="46"/>
        <v>6081.3</v>
      </c>
      <c r="L127" s="134">
        <f t="shared" si="46"/>
        <v>0</v>
      </c>
      <c r="M127" s="134">
        <f t="shared" si="46"/>
        <v>0</v>
      </c>
      <c r="N127" s="134">
        <v>100</v>
      </c>
      <c r="O127" s="141">
        <f>(E127/D127)*100</f>
        <v>100</v>
      </c>
      <c r="P127" s="134"/>
      <c r="Q127" s="134"/>
      <c r="R127" s="134"/>
      <c r="S127" s="134"/>
    </row>
    <row r="128" spans="1:19" s="32" customFormat="1" ht="87.75" customHeight="1">
      <c r="A128" s="6"/>
      <c r="B128" s="328" t="s">
        <v>252</v>
      </c>
      <c r="C128" s="168"/>
      <c r="D128" s="164">
        <f>F128+H128+J128+L128</f>
        <v>6615.4</v>
      </c>
      <c r="E128" s="164">
        <f t="shared" si="45"/>
        <v>6615.4</v>
      </c>
      <c r="F128" s="234">
        <v>0</v>
      </c>
      <c r="G128" s="234">
        <v>0</v>
      </c>
      <c r="H128" s="234">
        <v>6602.2</v>
      </c>
      <c r="I128" s="234">
        <v>6602.2</v>
      </c>
      <c r="J128" s="234">
        <v>13.2</v>
      </c>
      <c r="K128" s="234">
        <v>13.2</v>
      </c>
      <c r="L128" s="234">
        <v>0</v>
      </c>
      <c r="M128" s="234">
        <v>0</v>
      </c>
      <c r="N128" s="234">
        <v>100</v>
      </c>
      <c r="O128" s="166">
        <f>(E128/D128)*100</f>
        <v>100</v>
      </c>
      <c r="P128" s="329" t="s">
        <v>489</v>
      </c>
      <c r="Q128" s="234">
        <v>23</v>
      </c>
      <c r="R128" s="234">
        <v>23</v>
      </c>
      <c r="S128" s="234">
        <v>100</v>
      </c>
    </row>
    <row r="129" spans="1:19" ht="78.75" customHeight="1" thickBot="1">
      <c r="A129" s="1"/>
      <c r="B129" s="330" t="s">
        <v>253</v>
      </c>
      <c r="C129" s="171"/>
      <c r="D129" s="172">
        <f>F129+H129+J129+L129</f>
        <v>6068.1</v>
      </c>
      <c r="E129" s="172">
        <f t="shared" si="45"/>
        <v>6068.1</v>
      </c>
      <c r="F129" s="235">
        <v>0</v>
      </c>
      <c r="G129" s="235">
        <v>0</v>
      </c>
      <c r="H129" s="235">
        <v>0</v>
      </c>
      <c r="I129" s="235">
        <v>0</v>
      </c>
      <c r="J129" s="235">
        <v>6068.1</v>
      </c>
      <c r="K129" s="235">
        <v>6068.1</v>
      </c>
      <c r="L129" s="235">
        <v>0</v>
      </c>
      <c r="M129" s="235">
        <v>0</v>
      </c>
      <c r="N129" s="235">
        <v>100</v>
      </c>
      <c r="O129" s="173">
        <f>(E129/D129)*100</f>
        <v>100</v>
      </c>
      <c r="P129" s="184" t="s">
        <v>244</v>
      </c>
      <c r="Q129" s="235">
        <v>9178</v>
      </c>
      <c r="R129" s="235">
        <v>9178</v>
      </c>
      <c r="S129" s="235">
        <v>100</v>
      </c>
    </row>
    <row r="130" spans="1:19" s="32" customFormat="1" ht="163.5" customHeight="1" thickTop="1">
      <c r="A130" s="6"/>
      <c r="B130" s="236" t="s">
        <v>142</v>
      </c>
      <c r="C130" s="88" t="s">
        <v>23</v>
      </c>
      <c r="D130" s="88">
        <f aca="true" t="shared" si="47" ref="D130:D154">F130+H130+J130+L130</f>
        <v>40459.200000000004</v>
      </c>
      <c r="E130" s="88">
        <f aca="true" t="shared" si="48" ref="E130:E154">G130+I130+K130+M130</f>
        <v>40459.200000000004</v>
      </c>
      <c r="F130" s="88">
        <f aca="true" t="shared" si="49" ref="F130:M130">F131+F136+F139+F142+F145+F147+F149+F151</f>
        <v>0</v>
      </c>
      <c r="G130" s="88">
        <f t="shared" si="49"/>
        <v>0</v>
      </c>
      <c r="H130" s="88">
        <f t="shared" si="49"/>
        <v>6417</v>
      </c>
      <c r="I130" s="88">
        <f t="shared" si="49"/>
        <v>6417</v>
      </c>
      <c r="J130" s="88">
        <f t="shared" si="49"/>
        <v>34042.200000000004</v>
      </c>
      <c r="K130" s="88">
        <f t="shared" si="49"/>
        <v>34042.200000000004</v>
      </c>
      <c r="L130" s="88">
        <f t="shared" si="49"/>
        <v>0</v>
      </c>
      <c r="M130" s="88">
        <f t="shared" si="49"/>
        <v>0</v>
      </c>
      <c r="N130" s="237">
        <v>100</v>
      </c>
      <c r="O130" s="237">
        <f>E130/D130*100</f>
        <v>100</v>
      </c>
      <c r="P130" s="187"/>
      <c r="Q130" s="88"/>
      <c r="R130" s="88"/>
      <c r="S130" s="238"/>
    </row>
    <row r="131" spans="1:19" ht="123" customHeight="1">
      <c r="A131" s="6"/>
      <c r="B131" s="118" t="s">
        <v>421</v>
      </c>
      <c r="C131" s="1"/>
      <c r="D131" s="17">
        <f t="shared" si="47"/>
        <v>1795.4</v>
      </c>
      <c r="E131" s="17">
        <f t="shared" si="48"/>
        <v>1795.4</v>
      </c>
      <c r="F131" s="17">
        <f aca="true" t="shared" si="50" ref="F131:M131">F132+F133+F134+F135</f>
        <v>0</v>
      </c>
      <c r="G131" s="17">
        <f t="shared" si="50"/>
        <v>0</v>
      </c>
      <c r="H131" s="17">
        <f t="shared" si="50"/>
        <v>0</v>
      </c>
      <c r="I131" s="17">
        <f t="shared" si="50"/>
        <v>0</v>
      </c>
      <c r="J131" s="17">
        <f t="shared" si="50"/>
        <v>1795.4</v>
      </c>
      <c r="K131" s="17">
        <f t="shared" si="50"/>
        <v>1795.4</v>
      </c>
      <c r="L131" s="17">
        <f t="shared" si="50"/>
        <v>0</v>
      </c>
      <c r="M131" s="17">
        <f t="shared" si="50"/>
        <v>0</v>
      </c>
      <c r="N131" s="17">
        <v>100</v>
      </c>
      <c r="O131" s="237">
        <f>E131/D131*100</f>
        <v>100</v>
      </c>
      <c r="P131" s="118" t="s">
        <v>494</v>
      </c>
      <c r="Q131" s="1">
        <v>4</v>
      </c>
      <c r="R131" s="1">
        <v>6</v>
      </c>
      <c r="S131" s="1">
        <f>R131/Q131*100</f>
        <v>150</v>
      </c>
    </row>
    <row r="132" spans="1:19" s="36" customFormat="1" ht="78.75" customHeight="1">
      <c r="A132" s="19" t="s">
        <v>160</v>
      </c>
      <c r="B132" s="118" t="s">
        <v>143</v>
      </c>
      <c r="C132" s="6"/>
      <c r="D132" s="17">
        <f t="shared" si="47"/>
        <v>0</v>
      </c>
      <c r="E132" s="17">
        <f t="shared" si="48"/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237">
        <v>0</v>
      </c>
      <c r="P132" s="118"/>
      <c r="Q132" s="6"/>
      <c r="R132" s="6"/>
      <c r="S132" s="6"/>
    </row>
    <row r="133" spans="1:19" s="32" customFormat="1" ht="70.5" customHeight="1">
      <c r="A133" s="6"/>
      <c r="B133" s="118" t="s">
        <v>144</v>
      </c>
      <c r="C133" s="1"/>
      <c r="D133" s="17">
        <f t="shared" si="47"/>
        <v>0</v>
      </c>
      <c r="E133" s="17">
        <f t="shared" si="48"/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237">
        <v>0</v>
      </c>
      <c r="P133" s="118"/>
      <c r="Q133" s="1"/>
      <c r="R133" s="1"/>
      <c r="S133" s="1"/>
    </row>
    <row r="134" spans="1:19" ht="63.75" customHeight="1">
      <c r="A134" s="6"/>
      <c r="B134" s="118" t="s">
        <v>343</v>
      </c>
      <c r="C134" s="6"/>
      <c r="D134" s="17">
        <f t="shared" si="47"/>
        <v>1443.7</v>
      </c>
      <c r="E134" s="17">
        <f t="shared" si="48"/>
        <v>1443.7</v>
      </c>
      <c r="F134" s="1">
        <v>0</v>
      </c>
      <c r="G134" s="1">
        <v>0</v>
      </c>
      <c r="H134" s="1">
        <v>0</v>
      </c>
      <c r="I134" s="1">
        <v>0</v>
      </c>
      <c r="J134" s="1">
        <v>1443.7</v>
      </c>
      <c r="K134" s="1">
        <v>1443.7</v>
      </c>
      <c r="L134" s="1">
        <v>0</v>
      </c>
      <c r="M134" s="1">
        <v>0</v>
      </c>
      <c r="N134" s="1">
        <v>100</v>
      </c>
      <c r="O134" s="237">
        <f>E134/D134*100</f>
        <v>100</v>
      </c>
      <c r="P134" s="118" t="s">
        <v>493</v>
      </c>
      <c r="Q134" s="1">
        <v>3</v>
      </c>
      <c r="R134" s="1">
        <v>4</v>
      </c>
      <c r="S134" s="239">
        <f>R134/Q134*100</f>
        <v>133.33333333333331</v>
      </c>
    </row>
    <row r="135" spans="1:19" ht="90" customHeight="1">
      <c r="A135" s="19" t="s">
        <v>161</v>
      </c>
      <c r="B135" s="118" t="s">
        <v>145</v>
      </c>
      <c r="C135" s="6"/>
      <c r="D135" s="17">
        <f t="shared" si="47"/>
        <v>351.7</v>
      </c>
      <c r="E135" s="17">
        <f t="shared" si="48"/>
        <v>351.7</v>
      </c>
      <c r="F135" s="1">
        <v>0</v>
      </c>
      <c r="G135" s="1">
        <v>0</v>
      </c>
      <c r="H135" s="1">
        <v>0</v>
      </c>
      <c r="I135" s="1">
        <v>0</v>
      </c>
      <c r="J135" s="1">
        <v>351.7</v>
      </c>
      <c r="K135" s="1">
        <v>351.7</v>
      </c>
      <c r="L135" s="1">
        <v>0</v>
      </c>
      <c r="M135" s="1">
        <v>0</v>
      </c>
      <c r="N135" s="1">
        <v>100</v>
      </c>
      <c r="O135" s="237">
        <f>E135/D135*100</f>
        <v>100</v>
      </c>
      <c r="P135" s="118" t="s">
        <v>495</v>
      </c>
      <c r="Q135" s="1">
        <v>1</v>
      </c>
      <c r="R135" s="1">
        <v>2</v>
      </c>
      <c r="S135" s="1">
        <f>R135/Q135*100</f>
        <v>200</v>
      </c>
    </row>
    <row r="136" spans="1:19" ht="55.5" customHeight="1">
      <c r="A136" s="1"/>
      <c r="B136" s="118" t="s">
        <v>422</v>
      </c>
      <c r="C136" s="240"/>
      <c r="D136" s="17">
        <f t="shared" si="47"/>
        <v>0</v>
      </c>
      <c r="E136" s="17">
        <f t="shared" si="48"/>
        <v>0</v>
      </c>
      <c r="F136" s="17">
        <f aca="true" t="shared" si="51" ref="F136:M136">F137+F138</f>
        <v>0</v>
      </c>
      <c r="G136" s="17">
        <f t="shared" si="51"/>
        <v>0</v>
      </c>
      <c r="H136" s="17">
        <f t="shared" si="51"/>
        <v>0</v>
      </c>
      <c r="I136" s="17">
        <f t="shared" si="51"/>
        <v>0</v>
      </c>
      <c r="J136" s="17">
        <f t="shared" si="51"/>
        <v>0</v>
      </c>
      <c r="K136" s="17">
        <f t="shared" si="51"/>
        <v>0</v>
      </c>
      <c r="L136" s="17">
        <f t="shared" si="51"/>
        <v>0</v>
      </c>
      <c r="M136" s="17">
        <f t="shared" si="51"/>
        <v>0</v>
      </c>
      <c r="N136" s="17">
        <v>0</v>
      </c>
      <c r="O136" s="17">
        <v>0</v>
      </c>
      <c r="P136" s="118"/>
      <c r="Q136" s="6"/>
      <c r="R136" s="6"/>
      <c r="S136" s="6"/>
    </row>
    <row r="137" spans="1:19" s="32" customFormat="1" ht="48.75" customHeight="1">
      <c r="A137" s="1"/>
      <c r="B137" s="118" t="s">
        <v>146</v>
      </c>
      <c r="C137" s="6"/>
      <c r="D137" s="17">
        <f t="shared" si="47"/>
        <v>0</v>
      </c>
      <c r="E137" s="17">
        <f t="shared" si="48"/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7">
        <v>0</v>
      </c>
      <c r="P137" s="118"/>
      <c r="Q137" s="6"/>
      <c r="R137" s="6"/>
      <c r="S137" s="6"/>
    </row>
    <row r="138" spans="1:19" ht="40.5" customHeight="1">
      <c r="A138" s="1" t="s">
        <v>162</v>
      </c>
      <c r="B138" s="118" t="s">
        <v>147</v>
      </c>
      <c r="C138" s="6"/>
      <c r="D138" s="17">
        <f t="shared" si="47"/>
        <v>0</v>
      </c>
      <c r="E138" s="17">
        <f t="shared" si="48"/>
        <v>0</v>
      </c>
      <c r="F138" s="182"/>
      <c r="G138" s="1">
        <v>0</v>
      </c>
      <c r="H138" s="182">
        <v>0</v>
      </c>
      <c r="I138" s="1">
        <v>0</v>
      </c>
      <c r="J138" s="182">
        <v>0</v>
      </c>
      <c r="K138" s="1">
        <v>0</v>
      </c>
      <c r="L138" s="1">
        <v>0</v>
      </c>
      <c r="M138" s="1">
        <v>0</v>
      </c>
      <c r="N138" s="1">
        <v>0</v>
      </c>
      <c r="O138" s="17">
        <v>0</v>
      </c>
      <c r="P138" s="118"/>
      <c r="Q138" s="1"/>
      <c r="R138" s="1"/>
      <c r="S138" s="1"/>
    </row>
    <row r="139" spans="1:19" s="44" customFormat="1" ht="84.75" customHeight="1">
      <c r="A139" s="1"/>
      <c r="B139" s="118" t="s">
        <v>423</v>
      </c>
      <c r="C139" s="17"/>
      <c r="D139" s="17">
        <f t="shared" si="47"/>
        <v>143.5</v>
      </c>
      <c r="E139" s="17">
        <f t="shared" si="48"/>
        <v>143.5</v>
      </c>
      <c r="F139" s="17">
        <f aca="true" t="shared" si="52" ref="F139:M139">F140+F141</f>
        <v>0</v>
      </c>
      <c r="G139" s="17">
        <f t="shared" si="52"/>
        <v>0</v>
      </c>
      <c r="H139" s="17">
        <f t="shared" si="52"/>
        <v>143.5</v>
      </c>
      <c r="I139" s="17">
        <f t="shared" si="52"/>
        <v>143.5</v>
      </c>
      <c r="J139" s="17">
        <f t="shared" si="52"/>
        <v>0</v>
      </c>
      <c r="K139" s="17">
        <f t="shared" si="52"/>
        <v>0</v>
      </c>
      <c r="L139" s="17">
        <f t="shared" si="52"/>
        <v>0</v>
      </c>
      <c r="M139" s="17">
        <f t="shared" si="52"/>
        <v>0</v>
      </c>
      <c r="N139" s="17">
        <v>100</v>
      </c>
      <c r="O139" s="17">
        <f aca="true" t="shared" si="53" ref="O139:O200">E139/D139*100</f>
        <v>100</v>
      </c>
      <c r="P139" s="118"/>
      <c r="Q139" s="1"/>
      <c r="R139" s="1"/>
      <c r="S139" s="1"/>
    </row>
    <row r="140" spans="1:19" s="32" customFormat="1" ht="69.75" customHeight="1">
      <c r="A140" s="1"/>
      <c r="B140" s="118" t="s">
        <v>148</v>
      </c>
      <c r="C140" s="1"/>
      <c r="D140" s="17">
        <f>F140+H140+J140+L140</f>
        <v>143.5</v>
      </c>
      <c r="E140" s="17">
        <f>G140+I140+K140+M140</f>
        <v>143.5</v>
      </c>
      <c r="F140" s="1">
        <v>0</v>
      </c>
      <c r="G140" s="1">
        <v>0</v>
      </c>
      <c r="H140" s="1">
        <v>143.5</v>
      </c>
      <c r="I140" s="1">
        <v>143.5</v>
      </c>
      <c r="J140" s="1">
        <v>0</v>
      </c>
      <c r="K140" s="1">
        <v>0</v>
      </c>
      <c r="L140" s="1">
        <v>0</v>
      </c>
      <c r="M140" s="1">
        <v>0</v>
      </c>
      <c r="N140" s="1">
        <v>100</v>
      </c>
      <c r="O140" s="17">
        <f t="shared" si="53"/>
        <v>100</v>
      </c>
      <c r="P140" s="118" t="s">
        <v>149</v>
      </c>
      <c r="Q140" s="1">
        <v>12</v>
      </c>
      <c r="R140" s="1">
        <v>12</v>
      </c>
      <c r="S140" s="241">
        <v>100</v>
      </c>
    </row>
    <row r="141" spans="1:19" ht="57" customHeight="1">
      <c r="A141" s="1" t="s">
        <v>163</v>
      </c>
      <c r="B141" s="118" t="s">
        <v>150</v>
      </c>
      <c r="C141" s="1"/>
      <c r="D141" s="17">
        <v>0</v>
      </c>
      <c r="E141" s="17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7">
        <v>0</v>
      </c>
      <c r="P141" s="118"/>
      <c r="Q141" s="1"/>
      <c r="R141" s="1"/>
      <c r="S141" s="192"/>
    </row>
    <row r="142" spans="1:19" ht="92.25" customHeight="1">
      <c r="A142" s="1"/>
      <c r="B142" s="118" t="s">
        <v>424</v>
      </c>
      <c r="C142" s="17"/>
      <c r="D142" s="17">
        <f t="shared" si="47"/>
        <v>103</v>
      </c>
      <c r="E142" s="17">
        <f t="shared" si="48"/>
        <v>103</v>
      </c>
      <c r="F142" s="17">
        <f aca="true" t="shared" si="54" ref="F142:M142">F143+F144</f>
        <v>0</v>
      </c>
      <c r="G142" s="17">
        <f t="shared" si="54"/>
        <v>0</v>
      </c>
      <c r="H142" s="17">
        <f t="shared" si="54"/>
        <v>0</v>
      </c>
      <c r="I142" s="17">
        <f t="shared" si="54"/>
        <v>0</v>
      </c>
      <c r="J142" s="17">
        <f t="shared" si="54"/>
        <v>103</v>
      </c>
      <c r="K142" s="17">
        <f t="shared" si="54"/>
        <v>103</v>
      </c>
      <c r="L142" s="17">
        <f t="shared" si="54"/>
        <v>0</v>
      </c>
      <c r="M142" s="17">
        <f t="shared" si="54"/>
        <v>0</v>
      </c>
      <c r="N142" s="17">
        <v>0</v>
      </c>
      <c r="O142" s="17">
        <f t="shared" si="53"/>
        <v>100</v>
      </c>
      <c r="P142" s="118"/>
      <c r="Q142" s="1"/>
      <c r="R142" s="1"/>
      <c r="S142" s="192"/>
    </row>
    <row r="143" spans="1:19" ht="105.75" customHeight="1">
      <c r="A143" s="1" t="s">
        <v>164</v>
      </c>
      <c r="B143" s="118" t="s">
        <v>151</v>
      </c>
      <c r="C143" s="1"/>
      <c r="D143" s="17">
        <f t="shared" si="47"/>
        <v>103</v>
      </c>
      <c r="E143" s="17">
        <f t="shared" si="48"/>
        <v>103</v>
      </c>
      <c r="F143" s="1">
        <v>0</v>
      </c>
      <c r="G143" s="1">
        <v>0</v>
      </c>
      <c r="H143" s="1">
        <v>0</v>
      </c>
      <c r="I143" s="1">
        <v>0</v>
      </c>
      <c r="J143" s="1">
        <v>103</v>
      </c>
      <c r="K143" s="1">
        <v>103</v>
      </c>
      <c r="L143" s="1">
        <v>0</v>
      </c>
      <c r="M143" s="1">
        <v>0</v>
      </c>
      <c r="N143" s="1">
        <v>100</v>
      </c>
      <c r="O143" s="17">
        <f t="shared" si="53"/>
        <v>100</v>
      </c>
      <c r="P143" s="118" t="s">
        <v>152</v>
      </c>
      <c r="Q143" s="1">
        <v>1</v>
      </c>
      <c r="R143" s="1">
        <v>1</v>
      </c>
      <c r="S143" s="192">
        <v>100</v>
      </c>
    </row>
    <row r="144" spans="1:19" s="32" customFormat="1" ht="87.75" customHeight="1">
      <c r="A144" s="1"/>
      <c r="B144" s="118" t="s">
        <v>344</v>
      </c>
      <c r="C144" s="1"/>
      <c r="D144" s="17">
        <f t="shared" si="47"/>
        <v>0</v>
      </c>
      <c r="E144" s="17">
        <f t="shared" si="48"/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7">
        <v>0</v>
      </c>
      <c r="P144" s="118"/>
      <c r="Q144" s="1"/>
      <c r="R144" s="1"/>
      <c r="S144" s="192"/>
    </row>
    <row r="145" spans="1:19" ht="54.75" customHeight="1">
      <c r="A145" s="1" t="s">
        <v>165</v>
      </c>
      <c r="B145" s="118" t="s">
        <v>425</v>
      </c>
      <c r="C145" s="17"/>
      <c r="D145" s="17">
        <f t="shared" si="47"/>
        <v>22845.2</v>
      </c>
      <c r="E145" s="17">
        <f t="shared" si="48"/>
        <v>22845.2</v>
      </c>
      <c r="F145" s="17">
        <f aca="true" t="shared" si="55" ref="F145:M145">F146</f>
        <v>0</v>
      </c>
      <c r="G145" s="17">
        <f t="shared" si="55"/>
        <v>0</v>
      </c>
      <c r="H145" s="17">
        <f t="shared" si="55"/>
        <v>273.5</v>
      </c>
      <c r="I145" s="17">
        <f t="shared" si="55"/>
        <v>273.5</v>
      </c>
      <c r="J145" s="17">
        <f t="shared" si="55"/>
        <v>22571.7</v>
      </c>
      <c r="K145" s="17">
        <f t="shared" si="55"/>
        <v>22571.7</v>
      </c>
      <c r="L145" s="17">
        <f t="shared" si="55"/>
        <v>0</v>
      </c>
      <c r="M145" s="17">
        <f t="shared" si="55"/>
        <v>0</v>
      </c>
      <c r="N145" s="17">
        <v>100</v>
      </c>
      <c r="O145" s="97">
        <f t="shared" si="53"/>
        <v>100</v>
      </c>
      <c r="P145" s="118"/>
      <c r="Q145" s="1"/>
      <c r="R145" s="1"/>
      <c r="S145" s="192"/>
    </row>
    <row r="146" spans="1:19" ht="50.25" customHeight="1">
      <c r="A146" s="1"/>
      <c r="B146" s="118" t="s">
        <v>153</v>
      </c>
      <c r="C146" s="1"/>
      <c r="D146" s="1">
        <f t="shared" si="47"/>
        <v>22845.2</v>
      </c>
      <c r="E146" s="1">
        <f t="shared" si="48"/>
        <v>22845.2</v>
      </c>
      <c r="F146" s="1">
        <v>0</v>
      </c>
      <c r="G146" s="1">
        <v>0</v>
      </c>
      <c r="H146" s="1">
        <v>273.5</v>
      </c>
      <c r="I146" s="1">
        <v>273.5</v>
      </c>
      <c r="J146" s="1">
        <v>22571.7</v>
      </c>
      <c r="K146" s="1">
        <v>22571.7</v>
      </c>
      <c r="L146" s="1">
        <v>0</v>
      </c>
      <c r="M146" s="1">
        <v>0</v>
      </c>
      <c r="N146" s="1">
        <v>100</v>
      </c>
      <c r="O146" s="97">
        <f t="shared" si="53"/>
        <v>100</v>
      </c>
      <c r="P146" s="118" t="s">
        <v>316</v>
      </c>
      <c r="Q146" s="1">
        <v>100</v>
      </c>
      <c r="R146" s="1">
        <v>100</v>
      </c>
      <c r="S146" s="192">
        <v>100</v>
      </c>
    </row>
    <row r="147" spans="1:19" ht="66" customHeight="1">
      <c r="A147" s="1" t="s">
        <v>166</v>
      </c>
      <c r="B147" s="118" t="s">
        <v>426</v>
      </c>
      <c r="C147" s="17"/>
      <c r="D147" s="17">
        <f t="shared" si="47"/>
        <v>402.3</v>
      </c>
      <c r="E147" s="17">
        <f t="shared" si="48"/>
        <v>402.3</v>
      </c>
      <c r="F147" s="17">
        <f aca="true" t="shared" si="56" ref="F147:M147">F148</f>
        <v>0</v>
      </c>
      <c r="G147" s="17">
        <f t="shared" si="56"/>
        <v>0</v>
      </c>
      <c r="H147" s="17">
        <f t="shared" si="56"/>
        <v>0</v>
      </c>
      <c r="I147" s="17">
        <f t="shared" si="56"/>
        <v>0</v>
      </c>
      <c r="J147" s="17">
        <f t="shared" si="56"/>
        <v>402.3</v>
      </c>
      <c r="K147" s="17">
        <f t="shared" si="56"/>
        <v>402.3</v>
      </c>
      <c r="L147" s="17">
        <f t="shared" si="56"/>
        <v>0</v>
      </c>
      <c r="M147" s="17">
        <f t="shared" si="56"/>
        <v>0</v>
      </c>
      <c r="N147" s="17">
        <v>100</v>
      </c>
      <c r="O147" s="17">
        <f t="shared" si="53"/>
        <v>100</v>
      </c>
      <c r="P147" s="118"/>
      <c r="Q147" s="1"/>
      <c r="R147" s="1"/>
      <c r="S147" s="192"/>
    </row>
    <row r="148" spans="1:19" ht="76.5">
      <c r="A148" s="1"/>
      <c r="B148" s="118" t="s">
        <v>154</v>
      </c>
      <c r="C148" s="1"/>
      <c r="D148" s="1">
        <f t="shared" si="47"/>
        <v>402.3</v>
      </c>
      <c r="E148" s="1">
        <f t="shared" si="48"/>
        <v>402.3</v>
      </c>
      <c r="F148" s="1">
        <v>0</v>
      </c>
      <c r="G148" s="1">
        <v>0</v>
      </c>
      <c r="H148" s="1">
        <v>0</v>
      </c>
      <c r="I148" s="1">
        <v>0</v>
      </c>
      <c r="J148" s="1">
        <v>402.3</v>
      </c>
      <c r="K148" s="1">
        <v>402.3</v>
      </c>
      <c r="L148" s="1">
        <v>0</v>
      </c>
      <c r="M148" s="1">
        <v>0</v>
      </c>
      <c r="N148" s="1">
        <v>100</v>
      </c>
      <c r="O148" s="17">
        <f t="shared" si="53"/>
        <v>100</v>
      </c>
      <c r="P148" s="118" t="s">
        <v>317</v>
      </c>
      <c r="Q148" s="1">
        <v>100</v>
      </c>
      <c r="R148" s="1">
        <v>100</v>
      </c>
      <c r="S148" s="192">
        <v>100</v>
      </c>
    </row>
    <row r="149" spans="1:19" ht="59.25" customHeight="1">
      <c r="A149" s="1"/>
      <c r="B149" s="118" t="s">
        <v>427</v>
      </c>
      <c r="C149" s="17"/>
      <c r="D149" s="17">
        <f t="shared" si="47"/>
        <v>6362.7</v>
      </c>
      <c r="E149" s="17">
        <f t="shared" si="48"/>
        <v>6362.7</v>
      </c>
      <c r="F149" s="17">
        <f aca="true" t="shared" si="57" ref="F149:M149">F150</f>
        <v>0</v>
      </c>
      <c r="G149" s="17">
        <f t="shared" si="57"/>
        <v>0</v>
      </c>
      <c r="H149" s="17">
        <f t="shared" si="57"/>
        <v>0</v>
      </c>
      <c r="I149" s="17">
        <f t="shared" si="57"/>
        <v>0</v>
      </c>
      <c r="J149" s="17">
        <f>J150</f>
        <v>6362.7</v>
      </c>
      <c r="K149" s="17">
        <f>K150</f>
        <v>6362.7</v>
      </c>
      <c r="L149" s="17">
        <f t="shared" si="57"/>
        <v>0</v>
      </c>
      <c r="M149" s="17">
        <f t="shared" si="57"/>
        <v>0</v>
      </c>
      <c r="N149" s="17">
        <v>100</v>
      </c>
      <c r="O149" s="17">
        <f t="shared" si="53"/>
        <v>100</v>
      </c>
      <c r="P149" s="118"/>
      <c r="Q149" s="1"/>
      <c r="R149" s="1"/>
      <c r="S149" s="192"/>
    </row>
    <row r="150" spans="1:19" s="37" customFormat="1" ht="54" customHeight="1">
      <c r="A150" s="1"/>
      <c r="B150" s="118" t="s">
        <v>155</v>
      </c>
      <c r="C150" s="1"/>
      <c r="D150" s="1">
        <f t="shared" si="47"/>
        <v>6362.7</v>
      </c>
      <c r="E150" s="1">
        <f t="shared" si="48"/>
        <v>6362.7</v>
      </c>
      <c r="F150" s="1">
        <v>0</v>
      </c>
      <c r="G150" s="1">
        <v>0</v>
      </c>
      <c r="H150" s="1">
        <v>0</v>
      </c>
      <c r="I150" s="1">
        <v>0</v>
      </c>
      <c r="J150" s="1">
        <v>6362.7</v>
      </c>
      <c r="K150" s="1">
        <v>6362.7</v>
      </c>
      <c r="L150" s="1">
        <v>0</v>
      </c>
      <c r="M150" s="1">
        <v>0</v>
      </c>
      <c r="N150" s="1">
        <v>100</v>
      </c>
      <c r="O150" s="17">
        <f t="shared" si="53"/>
        <v>100</v>
      </c>
      <c r="P150" s="118" t="s">
        <v>318</v>
      </c>
      <c r="Q150" s="1">
        <v>100</v>
      </c>
      <c r="R150" s="1">
        <v>100</v>
      </c>
      <c r="S150" s="192">
        <v>100</v>
      </c>
    </row>
    <row r="151" spans="1:19" s="38" customFormat="1" ht="142.5" customHeight="1">
      <c r="A151" s="17">
        <v>9</v>
      </c>
      <c r="B151" s="118" t="s">
        <v>428</v>
      </c>
      <c r="C151" s="17"/>
      <c r="D151" s="17">
        <f t="shared" si="47"/>
        <v>8807.1</v>
      </c>
      <c r="E151" s="17">
        <f t="shared" si="48"/>
        <v>8807.1</v>
      </c>
      <c r="F151" s="17">
        <f aca="true" t="shared" si="58" ref="F151:M151">F152+F153+F154</f>
        <v>0</v>
      </c>
      <c r="G151" s="17">
        <f t="shared" si="58"/>
        <v>0</v>
      </c>
      <c r="H151" s="17">
        <f t="shared" si="58"/>
        <v>6000</v>
      </c>
      <c r="I151" s="17">
        <f t="shared" si="58"/>
        <v>6000</v>
      </c>
      <c r="J151" s="17">
        <f t="shared" si="58"/>
        <v>2807.1000000000004</v>
      </c>
      <c r="K151" s="17">
        <f t="shared" si="58"/>
        <v>2807.1000000000004</v>
      </c>
      <c r="L151" s="17">
        <f t="shared" si="58"/>
        <v>0</v>
      </c>
      <c r="M151" s="17">
        <f t="shared" si="58"/>
        <v>0</v>
      </c>
      <c r="N151" s="17">
        <v>100</v>
      </c>
      <c r="O151" s="97">
        <f t="shared" si="53"/>
        <v>100</v>
      </c>
      <c r="P151" s="118"/>
      <c r="Q151" s="1"/>
      <c r="R151" s="1"/>
      <c r="S151" s="192"/>
    </row>
    <row r="152" spans="1:19" s="7" customFormat="1" ht="51">
      <c r="A152" s="1" t="s">
        <v>167</v>
      </c>
      <c r="B152" s="118" t="s">
        <v>156</v>
      </c>
      <c r="C152" s="1"/>
      <c r="D152" s="1">
        <f t="shared" si="47"/>
        <v>2280.9</v>
      </c>
      <c r="E152" s="1">
        <f t="shared" si="48"/>
        <v>2280.9</v>
      </c>
      <c r="F152" s="1">
        <v>0</v>
      </c>
      <c r="G152" s="1">
        <v>0</v>
      </c>
      <c r="H152" s="1">
        <v>0</v>
      </c>
      <c r="I152" s="1">
        <v>0</v>
      </c>
      <c r="J152" s="1">
        <v>2280.9</v>
      </c>
      <c r="K152" s="1">
        <v>2280.9</v>
      </c>
      <c r="L152" s="1">
        <v>0</v>
      </c>
      <c r="M152" s="1">
        <v>0</v>
      </c>
      <c r="N152" s="1">
        <v>100</v>
      </c>
      <c r="O152" s="97">
        <f t="shared" si="53"/>
        <v>100</v>
      </c>
      <c r="P152" s="118" t="s">
        <v>319</v>
      </c>
      <c r="Q152" s="1">
        <v>88</v>
      </c>
      <c r="R152" s="1">
        <v>88</v>
      </c>
      <c r="S152" s="192">
        <v>100</v>
      </c>
    </row>
    <row r="153" spans="1:19" s="8" customFormat="1" ht="51">
      <c r="A153" s="1"/>
      <c r="B153" s="118" t="s">
        <v>157</v>
      </c>
      <c r="C153" s="1"/>
      <c r="D153" s="1">
        <f t="shared" si="47"/>
        <v>0</v>
      </c>
      <c r="E153" s="1">
        <f t="shared" si="48"/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97">
        <v>0</v>
      </c>
      <c r="P153" s="118"/>
      <c r="Q153" s="1"/>
      <c r="R153" s="1"/>
      <c r="S153" s="192"/>
    </row>
    <row r="154" spans="1:19" s="7" customFormat="1" ht="105" customHeight="1" thickBot="1">
      <c r="A154" s="6"/>
      <c r="B154" s="174" t="s">
        <v>158</v>
      </c>
      <c r="C154" s="184"/>
      <c r="D154" s="184">
        <f t="shared" si="47"/>
        <v>6526.2</v>
      </c>
      <c r="E154" s="184">
        <f t="shared" si="48"/>
        <v>6526.2</v>
      </c>
      <c r="F154" s="184">
        <v>0</v>
      </c>
      <c r="G154" s="184">
        <v>0</v>
      </c>
      <c r="H154" s="184">
        <v>6000</v>
      </c>
      <c r="I154" s="184">
        <v>6000</v>
      </c>
      <c r="J154" s="184">
        <v>526.2</v>
      </c>
      <c r="K154" s="184">
        <v>526.2</v>
      </c>
      <c r="L154" s="184">
        <v>0</v>
      </c>
      <c r="M154" s="184">
        <v>0</v>
      </c>
      <c r="N154" s="184">
        <v>100</v>
      </c>
      <c r="O154" s="97">
        <f t="shared" si="53"/>
        <v>100</v>
      </c>
      <c r="P154" s="174" t="s">
        <v>440</v>
      </c>
      <c r="Q154" s="184">
        <v>1</v>
      </c>
      <c r="R154" s="184">
        <v>1</v>
      </c>
      <c r="S154" s="242">
        <v>100</v>
      </c>
    </row>
    <row r="155" spans="1:19" s="7" customFormat="1" ht="129" customHeight="1" thickTop="1">
      <c r="A155" s="6"/>
      <c r="B155" s="243" t="s">
        <v>356</v>
      </c>
      <c r="C155" s="88" t="s">
        <v>23</v>
      </c>
      <c r="D155" s="88">
        <f>F155+H155+J155+L155</f>
        <v>3201</v>
      </c>
      <c r="E155" s="88">
        <f>G155+I155+K155+M155</f>
        <v>3201</v>
      </c>
      <c r="F155" s="88">
        <f>F156+F164+F166+F168</f>
        <v>0</v>
      </c>
      <c r="G155" s="88">
        <f aca="true" t="shared" si="59" ref="G155:M155">G156+G164+G166+G168</f>
        <v>0</v>
      </c>
      <c r="H155" s="88">
        <f t="shared" si="59"/>
        <v>35.8</v>
      </c>
      <c r="I155" s="88">
        <f t="shared" si="59"/>
        <v>35.8</v>
      </c>
      <c r="J155" s="88">
        <f t="shared" si="59"/>
        <v>3165.2</v>
      </c>
      <c r="K155" s="88">
        <f t="shared" si="59"/>
        <v>3165.2</v>
      </c>
      <c r="L155" s="88">
        <f t="shared" si="59"/>
        <v>0</v>
      </c>
      <c r="M155" s="88">
        <f t="shared" si="59"/>
        <v>0</v>
      </c>
      <c r="N155" s="88">
        <v>100</v>
      </c>
      <c r="O155" s="17">
        <f t="shared" si="53"/>
        <v>100</v>
      </c>
      <c r="P155" s="187"/>
      <c r="Q155" s="88"/>
      <c r="R155" s="88"/>
      <c r="S155" s="238"/>
    </row>
    <row r="156" spans="1:19" s="34" customFormat="1" ht="114.75" customHeight="1">
      <c r="A156" s="1"/>
      <c r="B156" s="118" t="s">
        <v>463</v>
      </c>
      <c r="C156" s="1"/>
      <c r="D156" s="17">
        <f aca="true" t="shared" si="60" ref="D156:E159">F156+H156+J156+L156</f>
        <v>3165.2</v>
      </c>
      <c r="E156" s="17">
        <f t="shared" si="60"/>
        <v>3165.2</v>
      </c>
      <c r="F156" s="17">
        <f>F157+F159+F163</f>
        <v>0</v>
      </c>
      <c r="G156" s="17">
        <f>G157+G159+G163</f>
        <v>0</v>
      </c>
      <c r="H156" s="17">
        <f>H157+H159+H163</f>
        <v>0</v>
      </c>
      <c r="I156" s="17">
        <f>I157+I159+I163</f>
        <v>0</v>
      </c>
      <c r="J156" s="17">
        <f>J157+J159+J163+J162+J163</f>
        <v>3165.2</v>
      </c>
      <c r="K156" s="17">
        <f>K157+K159+K163</f>
        <v>3165.2</v>
      </c>
      <c r="L156" s="17">
        <f>L157+L159+L163</f>
        <v>0</v>
      </c>
      <c r="M156" s="17">
        <f>M157+M159+M163</f>
        <v>0</v>
      </c>
      <c r="N156" s="17">
        <v>100</v>
      </c>
      <c r="O156" s="17">
        <f t="shared" si="53"/>
        <v>100</v>
      </c>
      <c r="P156" s="118"/>
      <c r="Q156" s="1"/>
      <c r="R156" s="1"/>
      <c r="S156" s="1"/>
    </row>
    <row r="157" spans="1:19" s="7" customFormat="1" ht="112.5" customHeight="1">
      <c r="A157" s="3"/>
      <c r="B157" s="118" t="s">
        <v>168</v>
      </c>
      <c r="C157" s="1"/>
      <c r="D157" s="1">
        <f>F157+H157+J157+L157</f>
        <v>3165.2</v>
      </c>
      <c r="E157" s="1">
        <f t="shared" si="60"/>
        <v>3165.2</v>
      </c>
      <c r="F157" s="1">
        <v>0</v>
      </c>
      <c r="G157" s="1">
        <v>0</v>
      </c>
      <c r="H157" s="1">
        <v>0</v>
      </c>
      <c r="I157" s="1">
        <v>0</v>
      </c>
      <c r="J157" s="1">
        <v>3165.2</v>
      </c>
      <c r="K157" s="1">
        <v>3165.2</v>
      </c>
      <c r="L157" s="1">
        <v>0</v>
      </c>
      <c r="M157" s="1">
        <v>0</v>
      </c>
      <c r="N157" s="1">
        <v>100</v>
      </c>
      <c r="O157" s="17">
        <f t="shared" si="53"/>
        <v>100</v>
      </c>
      <c r="P157" s="118" t="s">
        <v>169</v>
      </c>
      <c r="Q157" s="1">
        <v>100</v>
      </c>
      <c r="R157" s="1">
        <v>100</v>
      </c>
      <c r="S157" s="1">
        <v>100</v>
      </c>
    </row>
    <row r="158" spans="1:19" s="7" customFormat="1" ht="66.75" customHeight="1">
      <c r="A158" s="3"/>
      <c r="B158" s="118" t="s">
        <v>170</v>
      </c>
      <c r="C158" s="1"/>
      <c r="D158" s="1">
        <f>F158+H158+J158+L158</f>
        <v>0</v>
      </c>
      <c r="E158" s="1">
        <f>G158+I158+K158+M158</f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7">
        <v>0</v>
      </c>
      <c r="P158" s="155" t="s">
        <v>171</v>
      </c>
      <c r="Q158" s="1">
        <v>100</v>
      </c>
      <c r="R158" s="1">
        <v>100</v>
      </c>
      <c r="S158" s="1">
        <v>100</v>
      </c>
    </row>
    <row r="159" spans="1:19" s="39" customFormat="1" ht="68.25" customHeight="1">
      <c r="A159" s="1"/>
      <c r="B159" s="153" t="s">
        <v>172</v>
      </c>
      <c r="C159" s="1"/>
      <c r="D159" s="1">
        <f t="shared" si="60"/>
        <v>0</v>
      </c>
      <c r="E159" s="1">
        <f t="shared" si="60"/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7">
        <v>0</v>
      </c>
      <c r="P159" s="118"/>
      <c r="Q159" s="6"/>
      <c r="R159" s="6"/>
      <c r="S159" s="6"/>
    </row>
    <row r="160" spans="1:19" s="2" customFormat="1" ht="80.25" customHeight="1">
      <c r="A160" s="19" t="s">
        <v>179</v>
      </c>
      <c r="B160" s="153" t="s">
        <v>173</v>
      </c>
      <c r="C160" s="1"/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7">
        <v>0</v>
      </c>
      <c r="P160" s="118" t="s">
        <v>174</v>
      </c>
      <c r="Q160" s="1">
        <v>6</v>
      </c>
      <c r="R160" s="1">
        <v>6</v>
      </c>
      <c r="S160" s="1">
        <v>100</v>
      </c>
    </row>
    <row r="161" spans="1:19" s="2" customFormat="1" ht="87.75" customHeight="1">
      <c r="A161" s="1"/>
      <c r="B161" s="153" t="s">
        <v>175</v>
      </c>
      <c r="C161" s="3"/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17">
        <v>0</v>
      </c>
      <c r="P161" s="118" t="s">
        <v>176</v>
      </c>
      <c r="Q161" s="3">
        <v>1</v>
      </c>
      <c r="R161" s="3">
        <v>1</v>
      </c>
      <c r="S161" s="3">
        <v>100</v>
      </c>
    </row>
    <row r="162" spans="1:19" s="39" customFormat="1" ht="71.25" customHeight="1">
      <c r="A162" s="244" t="s">
        <v>181</v>
      </c>
      <c r="B162" s="153" t="s">
        <v>177</v>
      </c>
      <c r="C162" s="3"/>
      <c r="D162" s="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17">
        <v>0</v>
      </c>
      <c r="P162" s="118"/>
      <c r="Q162" s="3"/>
      <c r="R162" s="3"/>
      <c r="S162" s="3"/>
    </row>
    <row r="163" spans="1:19" s="2" customFormat="1" ht="60.75" customHeight="1">
      <c r="A163" s="19"/>
      <c r="B163" s="153" t="s">
        <v>178</v>
      </c>
      <c r="C163" s="1"/>
      <c r="D163" s="1">
        <f aca="true" t="shared" si="61" ref="D163:E165">F163+H163+J163+L163</f>
        <v>0</v>
      </c>
      <c r="E163" s="1">
        <f t="shared" si="61"/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7">
        <v>0</v>
      </c>
      <c r="P163" s="118"/>
      <c r="Q163" s="1"/>
      <c r="R163" s="1"/>
      <c r="S163" s="1"/>
    </row>
    <row r="164" spans="1:19" s="2" customFormat="1" ht="87" customHeight="1">
      <c r="A164" s="244" t="s">
        <v>183</v>
      </c>
      <c r="B164" s="153" t="s">
        <v>460</v>
      </c>
      <c r="C164" s="1"/>
      <c r="D164" s="17">
        <f aca="true" t="shared" si="62" ref="D164:M164">D165</f>
        <v>0</v>
      </c>
      <c r="E164" s="17">
        <f t="shared" si="62"/>
        <v>0</v>
      </c>
      <c r="F164" s="17">
        <f t="shared" si="62"/>
        <v>0</v>
      </c>
      <c r="G164" s="245">
        <f t="shared" si="62"/>
        <v>0</v>
      </c>
      <c r="H164" s="17">
        <f t="shared" si="62"/>
        <v>0</v>
      </c>
      <c r="I164" s="245">
        <f t="shared" si="62"/>
        <v>0</v>
      </c>
      <c r="J164" s="17">
        <f t="shared" si="62"/>
        <v>0</v>
      </c>
      <c r="K164" s="17">
        <f t="shared" si="62"/>
        <v>0</v>
      </c>
      <c r="L164" s="17">
        <f t="shared" si="62"/>
        <v>0</v>
      </c>
      <c r="M164" s="17">
        <f t="shared" si="62"/>
        <v>0</v>
      </c>
      <c r="N164" s="17">
        <v>0</v>
      </c>
      <c r="O164" s="17">
        <v>0</v>
      </c>
      <c r="P164" s="118"/>
      <c r="Q164" s="1"/>
      <c r="R164" s="1"/>
      <c r="S164" s="1"/>
    </row>
    <row r="165" spans="1:19" s="39" customFormat="1" ht="78" customHeight="1">
      <c r="A165" s="244"/>
      <c r="B165" s="153" t="s">
        <v>180</v>
      </c>
      <c r="C165" s="215"/>
      <c r="D165" s="1">
        <f t="shared" si="61"/>
        <v>0</v>
      </c>
      <c r="E165" s="1">
        <f t="shared" si="61"/>
        <v>0</v>
      </c>
      <c r="F165" s="1">
        <v>0</v>
      </c>
      <c r="G165" s="246">
        <v>0</v>
      </c>
      <c r="H165" s="1">
        <v>0</v>
      </c>
      <c r="I165" s="246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7">
        <v>0</v>
      </c>
      <c r="P165" s="118"/>
      <c r="Q165" s="1"/>
      <c r="R165" s="1"/>
      <c r="S165" s="1"/>
    </row>
    <row r="166" spans="1:19" s="2" customFormat="1" ht="99" customHeight="1">
      <c r="A166" s="15">
        <v>10</v>
      </c>
      <c r="B166" s="247" t="s">
        <v>461</v>
      </c>
      <c r="C166" s="215"/>
      <c r="D166" s="17">
        <f aca="true" t="shared" si="63" ref="D166:M166">D167</f>
        <v>35.8</v>
      </c>
      <c r="E166" s="17">
        <f t="shared" si="63"/>
        <v>35.8</v>
      </c>
      <c r="F166" s="17">
        <f t="shared" si="63"/>
        <v>0</v>
      </c>
      <c r="G166" s="245">
        <f t="shared" si="63"/>
        <v>0</v>
      </c>
      <c r="H166" s="17">
        <f t="shared" si="63"/>
        <v>35.8</v>
      </c>
      <c r="I166" s="245">
        <f t="shared" si="63"/>
        <v>35.8</v>
      </c>
      <c r="J166" s="17">
        <f t="shared" si="63"/>
        <v>0</v>
      </c>
      <c r="K166" s="17">
        <f t="shared" si="63"/>
        <v>0</v>
      </c>
      <c r="L166" s="17">
        <f t="shared" si="63"/>
        <v>0</v>
      </c>
      <c r="M166" s="17">
        <f t="shared" si="63"/>
        <v>0</v>
      </c>
      <c r="N166" s="17">
        <v>100</v>
      </c>
      <c r="O166" s="17">
        <f t="shared" si="53"/>
        <v>100</v>
      </c>
      <c r="P166" s="118"/>
      <c r="Q166" s="1"/>
      <c r="R166" s="1"/>
      <c r="S166" s="1"/>
    </row>
    <row r="167" spans="1:19" s="39" customFormat="1" ht="79.5" customHeight="1">
      <c r="A167" s="3" t="s">
        <v>187</v>
      </c>
      <c r="B167" s="247" t="s">
        <v>182</v>
      </c>
      <c r="C167" s="215"/>
      <c r="D167" s="1">
        <f>F167+H167+J167+L167</f>
        <v>35.8</v>
      </c>
      <c r="E167" s="1">
        <f>G167+I167+K167+M167</f>
        <v>35.8</v>
      </c>
      <c r="F167" s="1">
        <v>0</v>
      </c>
      <c r="G167" s="246">
        <v>0</v>
      </c>
      <c r="H167" s="1">
        <v>35.8</v>
      </c>
      <c r="I167" s="246">
        <v>35.8</v>
      </c>
      <c r="J167" s="1">
        <v>0</v>
      </c>
      <c r="K167" s="1">
        <v>0</v>
      </c>
      <c r="L167" s="1">
        <v>0</v>
      </c>
      <c r="M167" s="1">
        <v>0</v>
      </c>
      <c r="N167" s="1">
        <v>100</v>
      </c>
      <c r="O167" s="17">
        <f t="shared" si="53"/>
        <v>100</v>
      </c>
      <c r="P167" s="118" t="s">
        <v>246</v>
      </c>
      <c r="Q167" s="1">
        <v>15</v>
      </c>
      <c r="R167" s="1">
        <v>15</v>
      </c>
      <c r="S167" s="1">
        <v>100</v>
      </c>
    </row>
    <row r="168" spans="1:19" s="2" customFormat="1" ht="169.5" customHeight="1">
      <c r="A168" s="3"/>
      <c r="B168" s="247" t="s">
        <v>462</v>
      </c>
      <c r="C168" s="215"/>
      <c r="D168" s="17">
        <f aca="true" t="shared" si="64" ref="D168:M168">D169</f>
        <v>0</v>
      </c>
      <c r="E168" s="17">
        <f t="shared" si="64"/>
        <v>0</v>
      </c>
      <c r="F168" s="17">
        <f t="shared" si="64"/>
        <v>0</v>
      </c>
      <c r="G168" s="245">
        <f t="shared" si="64"/>
        <v>0</v>
      </c>
      <c r="H168" s="17">
        <f t="shared" si="64"/>
        <v>0</v>
      </c>
      <c r="I168" s="245">
        <f t="shared" si="64"/>
        <v>0</v>
      </c>
      <c r="J168" s="17">
        <f t="shared" si="64"/>
        <v>0</v>
      </c>
      <c r="K168" s="17">
        <f t="shared" si="64"/>
        <v>0</v>
      </c>
      <c r="L168" s="17">
        <f t="shared" si="64"/>
        <v>0</v>
      </c>
      <c r="M168" s="17">
        <f t="shared" si="64"/>
        <v>0</v>
      </c>
      <c r="N168" s="17">
        <v>0</v>
      </c>
      <c r="O168" s="17">
        <v>0</v>
      </c>
      <c r="P168" s="118"/>
      <c r="Q168" s="1"/>
      <c r="R168" s="1"/>
      <c r="S168" s="1"/>
    </row>
    <row r="169" spans="1:19" s="39" customFormat="1" ht="95.25" customHeight="1">
      <c r="A169" s="3"/>
      <c r="B169" s="247" t="s">
        <v>184</v>
      </c>
      <c r="C169" s="3"/>
      <c r="D169" s="248">
        <f>F169+H169+J169+L169</f>
        <v>0</v>
      </c>
      <c r="E169" s="248">
        <f>G169+I169+K169+M169</f>
        <v>0</v>
      </c>
      <c r="F169" s="248">
        <v>0</v>
      </c>
      <c r="G169" s="248">
        <v>0</v>
      </c>
      <c r="H169" s="248">
        <v>0</v>
      </c>
      <c r="I169" s="248">
        <v>0</v>
      </c>
      <c r="J169" s="248">
        <v>0</v>
      </c>
      <c r="K169" s="248">
        <v>0</v>
      </c>
      <c r="L169" s="248">
        <v>0</v>
      </c>
      <c r="M169" s="248">
        <v>0</v>
      </c>
      <c r="N169" s="248">
        <v>0</v>
      </c>
      <c r="O169" s="17">
        <v>0</v>
      </c>
      <c r="P169" s="248"/>
      <c r="Q169" s="248"/>
      <c r="R169" s="248"/>
      <c r="S169" s="248"/>
    </row>
    <row r="170" spans="1:19" s="2" customFormat="1" ht="72" customHeight="1">
      <c r="A170" s="3"/>
      <c r="B170" s="249" t="s">
        <v>185</v>
      </c>
      <c r="C170" s="15" t="s">
        <v>186</v>
      </c>
      <c r="D170" s="126">
        <f aca="true" t="shared" si="65" ref="D170:D202">F170+H170+J170+L170</f>
        <v>22407.1</v>
      </c>
      <c r="E170" s="15">
        <f>I170+K170</f>
        <v>22348.5</v>
      </c>
      <c r="F170" s="15">
        <f>F171+F178+F185+F190</f>
        <v>0</v>
      </c>
      <c r="G170" s="15">
        <f aca="true" t="shared" si="66" ref="G170:M170">G171+G178+G185+G190</f>
        <v>0</v>
      </c>
      <c r="H170" s="15">
        <f t="shared" si="66"/>
        <v>6013.1</v>
      </c>
      <c r="I170" s="15">
        <f t="shared" si="66"/>
        <v>6013.1</v>
      </c>
      <c r="J170" s="15">
        <f t="shared" si="66"/>
        <v>16394</v>
      </c>
      <c r="K170" s="15">
        <f t="shared" si="66"/>
        <v>16335.400000000001</v>
      </c>
      <c r="L170" s="15">
        <f t="shared" si="66"/>
        <v>0</v>
      </c>
      <c r="M170" s="15">
        <f t="shared" si="66"/>
        <v>0</v>
      </c>
      <c r="N170" s="63">
        <v>100</v>
      </c>
      <c r="O170" s="250">
        <f t="shared" si="53"/>
        <v>99.73847575098965</v>
      </c>
      <c r="P170" s="195"/>
      <c r="Q170" s="15"/>
      <c r="R170" s="15"/>
      <c r="S170" s="224"/>
    </row>
    <row r="171" spans="1:19" s="39" customFormat="1" ht="114" customHeight="1">
      <c r="A171" s="3"/>
      <c r="B171" s="118" t="s">
        <v>188</v>
      </c>
      <c r="C171" s="3"/>
      <c r="D171" s="126">
        <f t="shared" si="65"/>
        <v>1354</v>
      </c>
      <c r="E171" s="15">
        <f>I171+K171</f>
        <v>1354</v>
      </c>
      <c r="F171" s="3">
        <f>F172+F173+F174+F175+F176+F177</f>
        <v>0</v>
      </c>
      <c r="G171" s="3">
        <f aca="true" t="shared" si="67" ref="G171:M171">G172+G173+G174+G175+G176+G177</f>
        <v>0</v>
      </c>
      <c r="H171" s="3">
        <f t="shared" si="67"/>
        <v>99.3</v>
      </c>
      <c r="I171" s="3">
        <f t="shared" si="67"/>
        <v>99.3</v>
      </c>
      <c r="J171" s="3">
        <f t="shared" si="67"/>
        <v>1254.7</v>
      </c>
      <c r="K171" s="3">
        <f t="shared" si="67"/>
        <v>1254.7</v>
      </c>
      <c r="L171" s="3">
        <f t="shared" si="67"/>
        <v>0</v>
      </c>
      <c r="M171" s="3">
        <f t="shared" si="67"/>
        <v>0</v>
      </c>
      <c r="N171" s="15">
        <v>100</v>
      </c>
      <c r="O171" s="17">
        <f t="shared" si="53"/>
        <v>100</v>
      </c>
      <c r="P171" s="118"/>
      <c r="Q171" s="3"/>
      <c r="R171" s="3"/>
      <c r="S171" s="3"/>
    </row>
    <row r="172" spans="1:19" s="2" customFormat="1" ht="72.75" customHeight="1">
      <c r="A172" s="3"/>
      <c r="B172" s="118" t="s">
        <v>189</v>
      </c>
      <c r="C172" s="3"/>
      <c r="D172" s="126">
        <f t="shared" si="65"/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17">
        <v>0</v>
      </c>
      <c r="P172" s="118" t="s">
        <v>190</v>
      </c>
      <c r="Q172" s="3">
        <v>3</v>
      </c>
      <c r="R172" s="3">
        <v>3</v>
      </c>
      <c r="S172" s="3">
        <v>100</v>
      </c>
    </row>
    <row r="173" spans="1:19" s="2" customFormat="1" ht="126" customHeight="1">
      <c r="A173" s="3"/>
      <c r="B173" s="118" t="s">
        <v>191</v>
      </c>
      <c r="C173" s="3"/>
      <c r="D173" s="126">
        <f t="shared" si="65"/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17">
        <v>0</v>
      </c>
      <c r="P173" s="118" t="s">
        <v>192</v>
      </c>
      <c r="Q173" s="3">
        <v>1</v>
      </c>
      <c r="R173" s="3">
        <v>1</v>
      </c>
      <c r="S173" s="3">
        <v>100</v>
      </c>
    </row>
    <row r="174" spans="1:19" s="2" customFormat="1" ht="114.75" customHeight="1">
      <c r="A174" s="3" t="s">
        <v>201</v>
      </c>
      <c r="B174" s="118" t="s">
        <v>193</v>
      </c>
      <c r="C174" s="3"/>
      <c r="D174" s="126">
        <f t="shared" si="65"/>
        <v>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17">
        <v>0</v>
      </c>
      <c r="P174" s="118" t="s">
        <v>194</v>
      </c>
      <c r="Q174" s="3">
        <v>1</v>
      </c>
      <c r="R174" s="3">
        <v>1</v>
      </c>
      <c r="S174" s="3">
        <v>100</v>
      </c>
    </row>
    <row r="175" spans="1:19" s="30" customFormat="1" ht="111.75" customHeight="1">
      <c r="A175" s="3"/>
      <c r="B175" s="118" t="s">
        <v>195</v>
      </c>
      <c r="C175" s="3"/>
      <c r="D175" s="126">
        <f t="shared" si="65"/>
        <v>1344.3</v>
      </c>
      <c r="E175" s="15">
        <f>I175+K175</f>
        <v>1344.3</v>
      </c>
      <c r="F175" s="3">
        <v>0</v>
      </c>
      <c r="G175" s="3">
        <v>0</v>
      </c>
      <c r="H175" s="3">
        <v>99.3</v>
      </c>
      <c r="I175" s="3">
        <v>99.3</v>
      </c>
      <c r="J175" s="3">
        <v>1245</v>
      </c>
      <c r="K175" s="3">
        <v>1245</v>
      </c>
      <c r="L175" s="3">
        <v>0</v>
      </c>
      <c r="M175" s="3">
        <v>0</v>
      </c>
      <c r="N175" s="3">
        <v>100</v>
      </c>
      <c r="O175" s="17">
        <f t="shared" si="53"/>
        <v>100</v>
      </c>
      <c r="P175" s="155" t="s">
        <v>196</v>
      </c>
      <c r="Q175" s="3">
        <v>0.3</v>
      </c>
      <c r="R175" s="3">
        <v>0.3</v>
      </c>
      <c r="S175" s="3">
        <v>100</v>
      </c>
    </row>
    <row r="176" spans="1:19" s="32" customFormat="1" ht="127.5">
      <c r="A176" s="3"/>
      <c r="B176" s="118" t="s">
        <v>197</v>
      </c>
      <c r="C176" s="3"/>
      <c r="D176" s="126">
        <f t="shared" si="65"/>
        <v>9.7</v>
      </c>
      <c r="E176" s="15">
        <f>I176+K176</f>
        <v>9.7</v>
      </c>
      <c r="F176" s="3">
        <v>0</v>
      </c>
      <c r="G176" s="3">
        <v>0</v>
      </c>
      <c r="H176" s="3">
        <v>0</v>
      </c>
      <c r="I176" s="3">
        <v>0</v>
      </c>
      <c r="J176" s="3">
        <v>9.7</v>
      </c>
      <c r="K176" s="3">
        <v>9.7</v>
      </c>
      <c r="L176" s="3">
        <v>0</v>
      </c>
      <c r="M176" s="3">
        <v>0</v>
      </c>
      <c r="N176" s="3">
        <v>100</v>
      </c>
      <c r="O176" s="17">
        <f t="shared" si="53"/>
        <v>100</v>
      </c>
      <c r="P176" s="118" t="s">
        <v>198</v>
      </c>
      <c r="Q176" s="3">
        <v>0.01</v>
      </c>
      <c r="R176" s="3">
        <v>0.01</v>
      </c>
      <c r="S176" s="3">
        <v>100</v>
      </c>
    </row>
    <row r="177" spans="1:19" ht="114.75">
      <c r="A177" s="3"/>
      <c r="B177" s="118" t="s">
        <v>199</v>
      </c>
      <c r="C177" s="3"/>
      <c r="D177" s="126">
        <f t="shared" si="65"/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17">
        <v>0</v>
      </c>
      <c r="P177" s="118" t="s">
        <v>200</v>
      </c>
      <c r="Q177" s="3">
        <v>1</v>
      </c>
      <c r="R177" s="3">
        <v>1</v>
      </c>
      <c r="S177" s="3">
        <v>100</v>
      </c>
    </row>
    <row r="178" spans="1:19" ht="67.5" customHeight="1">
      <c r="A178" s="3"/>
      <c r="B178" s="195" t="s">
        <v>202</v>
      </c>
      <c r="C178" s="3"/>
      <c r="D178" s="126">
        <f>D179+D180+D181+D182+D183+D184</f>
        <v>15347.6</v>
      </c>
      <c r="E178" s="126">
        <f aca="true" t="shared" si="68" ref="E178:M178">E179+E180+E181+E182+E183+E184</f>
        <v>15347.6</v>
      </c>
      <c r="F178" s="126">
        <f t="shared" si="68"/>
        <v>0</v>
      </c>
      <c r="G178" s="126">
        <f t="shared" si="68"/>
        <v>0</v>
      </c>
      <c r="H178" s="126">
        <f t="shared" si="68"/>
        <v>4711</v>
      </c>
      <c r="I178" s="126">
        <f t="shared" si="68"/>
        <v>4711</v>
      </c>
      <c r="J178" s="126">
        <f t="shared" si="68"/>
        <v>10636.6</v>
      </c>
      <c r="K178" s="126">
        <f t="shared" si="68"/>
        <v>10636.6</v>
      </c>
      <c r="L178" s="126">
        <f t="shared" si="68"/>
        <v>0</v>
      </c>
      <c r="M178" s="126">
        <f t="shared" si="68"/>
        <v>0</v>
      </c>
      <c r="N178" s="3">
        <v>100</v>
      </c>
      <c r="O178" s="17">
        <f t="shared" si="53"/>
        <v>100</v>
      </c>
      <c r="P178" s="118"/>
      <c r="Q178" s="3"/>
      <c r="R178" s="3"/>
      <c r="S178" s="3"/>
    </row>
    <row r="179" spans="1:19" ht="67.5" customHeight="1">
      <c r="A179" s="3"/>
      <c r="B179" s="118" t="s">
        <v>203</v>
      </c>
      <c r="C179" s="3"/>
      <c r="D179" s="126">
        <f t="shared" si="65"/>
        <v>0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17">
        <v>0</v>
      </c>
      <c r="P179" s="118"/>
      <c r="Q179" s="3"/>
      <c r="R179" s="3"/>
      <c r="S179" s="3"/>
    </row>
    <row r="180" spans="1:19" ht="191.25">
      <c r="A180" s="3"/>
      <c r="B180" s="118" t="s">
        <v>204</v>
      </c>
      <c r="C180" s="3"/>
      <c r="D180" s="126">
        <f t="shared" si="65"/>
        <v>7338</v>
      </c>
      <c r="E180" s="126">
        <f>I180+K180</f>
        <v>7338</v>
      </c>
      <c r="F180" s="3">
        <v>0</v>
      </c>
      <c r="G180" s="3">
        <v>0</v>
      </c>
      <c r="H180" s="40">
        <v>4352</v>
      </c>
      <c r="I180" s="40">
        <v>4352</v>
      </c>
      <c r="J180" s="40">
        <v>2986</v>
      </c>
      <c r="K180" s="40">
        <v>2986</v>
      </c>
      <c r="L180" s="3">
        <v>0</v>
      </c>
      <c r="M180" s="3">
        <v>0</v>
      </c>
      <c r="N180" s="3">
        <v>100</v>
      </c>
      <c r="O180" s="17">
        <f t="shared" si="53"/>
        <v>100</v>
      </c>
      <c r="P180" s="118" t="s">
        <v>205</v>
      </c>
      <c r="Q180" s="3">
        <v>100</v>
      </c>
      <c r="R180" s="3">
        <v>100</v>
      </c>
      <c r="S180" s="3">
        <v>100</v>
      </c>
    </row>
    <row r="181" spans="1:19" ht="76.5" customHeight="1">
      <c r="A181" s="3" t="s">
        <v>210</v>
      </c>
      <c r="B181" s="118" t="s">
        <v>206</v>
      </c>
      <c r="C181" s="3"/>
      <c r="D181" s="126">
        <f t="shared" si="65"/>
        <v>0</v>
      </c>
      <c r="E181" s="40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17">
        <v>0</v>
      </c>
      <c r="P181" s="118" t="s">
        <v>207</v>
      </c>
      <c r="Q181" s="3">
        <v>100</v>
      </c>
      <c r="R181" s="3">
        <v>100</v>
      </c>
      <c r="S181" s="3">
        <v>100</v>
      </c>
    </row>
    <row r="182" spans="1:19" s="32" customFormat="1" ht="63.75">
      <c r="A182" s="3"/>
      <c r="B182" s="118" t="s">
        <v>208</v>
      </c>
      <c r="C182" s="3"/>
      <c r="D182" s="126">
        <f t="shared" si="65"/>
        <v>0</v>
      </c>
      <c r="E182" s="15">
        <f>G182+I182+K182+M182</f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17">
        <v>0</v>
      </c>
      <c r="P182" s="118"/>
      <c r="Q182" s="3"/>
      <c r="R182" s="3"/>
      <c r="S182" s="3"/>
    </row>
    <row r="183" spans="1:19" ht="186" customHeight="1">
      <c r="A183" s="3"/>
      <c r="B183" s="118" t="s">
        <v>209</v>
      </c>
      <c r="C183" s="3"/>
      <c r="D183" s="126">
        <f>F183+H183+J183+L183</f>
        <v>7650.6</v>
      </c>
      <c r="E183" s="3">
        <f>G183+I183+K183+M183</f>
        <v>7650.6</v>
      </c>
      <c r="F183" s="3">
        <v>0</v>
      </c>
      <c r="G183" s="3">
        <v>0</v>
      </c>
      <c r="H183" s="3">
        <v>0</v>
      </c>
      <c r="I183" s="3">
        <v>0</v>
      </c>
      <c r="J183" s="3">
        <v>7650.6</v>
      </c>
      <c r="K183" s="3">
        <v>7650.6</v>
      </c>
      <c r="L183" s="3">
        <v>0</v>
      </c>
      <c r="M183" s="3">
        <v>0</v>
      </c>
      <c r="N183" s="3">
        <v>0</v>
      </c>
      <c r="O183" s="17">
        <v>0</v>
      </c>
      <c r="P183" s="118"/>
      <c r="Q183" s="3"/>
      <c r="R183" s="3"/>
      <c r="S183" s="3"/>
    </row>
    <row r="184" spans="1:19" ht="92.25" customHeight="1">
      <c r="A184" s="3"/>
      <c r="B184" s="118" t="s">
        <v>445</v>
      </c>
      <c r="C184" s="3"/>
      <c r="D184" s="126">
        <f t="shared" si="65"/>
        <v>359</v>
      </c>
      <c r="E184" s="3">
        <f>G184+I184+K184+M184</f>
        <v>359</v>
      </c>
      <c r="F184" s="3">
        <v>0</v>
      </c>
      <c r="G184" s="3">
        <v>0</v>
      </c>
      <c r="H184" s="3">
        <v>359</v>
      </c>
      <c r="I184" s="3">
        <v>359</v>
      </c>
      <c r="J184" s="3">
        <v>0</v>
      </c>
      <c r="K184" s="3">
        <v>0</v>
      </c>
      <c r="L184" s="3">
        <v>0</v>
      </c>
      <c r="M184" s="3">
        <v>0</v>
      </c>
      <c r="N184" s="3">
        <v>100</v>
      </c>
      <c r="O184" s="17">
        <f>E184/D184*100</f>
        <v>100</v>
      </c>
      <c r="P184" s="118" t="s">
        <v>207</v>
      </c>
      <c r="Q184" s="3">
        <v>100</v>
      </c>
      <c r="R184" s="3">
        <v>100</v>
      </c>
      <c r="S184" s="3">
        <v>100</v>
      </c>
    </row>
    <row r="185" spans="1:19" ht="56.25" customHeight="1">
      <c r="A185" s="244" t="s">
        <v>255</v>
      </c>
      <c r="B185" s="195" t="s">
        <v>403</v>
      </c>
      <c r="C185" s="3"/>
      <c r="D185" s="126">
        <f>D186+D187+D188+D189</f>
        <v>1202.8</v>
      </c>
      <c r="E185" s="126">
        <f aca="true" t="shared" si="69" ref="E185:M185">E186+E187+E188+E189</f>
        <v>1202.8</v>
      </c>
      <c r="F185" s="126">
        <f t="shared" si="69"/>
        <v>0</v>
      </c>
      <c r="G185" s="126">
        <f t="shared" si="69"/>
        <v>0</v>
      </c>
      <c r="H185" s="126">
        <f t="shared" si="69"/>
        <v>1202.8</v>
      </c>
      <c r="I185" s="126">
        <f t="shared" si="69"/>
        <v>1202.8</v>
      </c>
      <c r="J185" s="126">
        <f t="shared" si="69"/>
        <v>0</v>
      </c>
      <c r="K185" s="126">
        <f t="shared" si="69"/>
        <v>0</v>
      </c>
      <c r="L185" s="126">
        <f t="shared" si="69"/>
        <v>0</v>
      </c>
      <c r="M185" s="126">
        <f t="shared" si="69"/>
        <v>0</v>
      </c>
      <c r="N185" s="3">
        <v>100</v>
      </c>
      <c r="O185" s="17">
        <f t="shared" si="53"/>
        <v>100</v>
      </c>
      <c r="P185" s="118"/>
      <c r="Q185" s="3"/>
      <c r="R185" s="3"/>
      <c r="S185" s="3"/>
    </row>
    <row r="186" spans="1:19" ht="111.75" customHeight="1">
      <c r="A186" s="1"/>
      <c r="B186" s="118" t="s">
        <v>449</v>
      </c>
      <c r="C186" s="3"/>
      <c r="D186" s="126">
        <f t="shared" si="65"/>
        <v>398</v>
      </c>
      <c r="E186" s="15">
        <f aca="true" t="shared" si="70" ref="E186:E191">G186+I186+K186</f>
        <v>398</v>
      </c>
      <c r="F186" s="3">
        <v>0</v>
      </c>
      <c r="G186" s="3">
        <v>0</v>
      </c>
      <c r="H186" s="3">
        <v>398</v>
      </c>
      <c r="I186" s="3">
        <v>398</v>
      </c>
      <c r="J186" s="3">
        <v>0</v>
      </c>
      <c r="K186" s="3">
        <v>0</v>
      </c>
      <c r="L186" s="3">
        <v>0</v>
      </c>
      <c r="M186" s="3">
        <v>0</v>
      </c>
      <c r="N186" s="3">
        <v>100</v>
      </c>
      <c r="O186" s="17">
        <f t="shared" si="53"/>
        <v>100</v>
      </c>
      <c r="P186" s="118" t="s">
        <v>321</v>
      </c>
      <c r="Q186" s="3">
        <v>100</v>
      </c>
      <c r="R186" s="3">
        <v>100</v>
      </c>
      <c r="S186" s="3">
        <v>100</v>
      </c>
    </row>
    <row r="187" spans="1:19" s="32" customFormat="1" ht="152.25" customHeight="1">
      <c r="A187" s="6"/>
      <c r="B187" s="118" t="s">
        <v>448</v>
      </c>
      <c r="C187" s="3"/>
      <c r="D187" s="126">
        <f t="shared" si="65"/>
        <v>388</v>
      </c>
      <c r="E187" s="15">
        <f t="shared" si="70"/>
        <v>388</v>
      </c>
      <c r="F187" s="3">
        <v>0</v>
      </c>
      <c r="G187" s="3">
        <v>0</v>
      </c>
      <c r="H187" s="3">
        <v>388</v>
      </c>
      <c r="I187" s="3">
        <v>388</v>
      </c>
      <c r="J187" s="3">
        <v>0</v>
      </c>
      <c r="K187" s="3">
        <v>0</v>
      </c>
      <c r="L187" s="3">
        <v>0</v>
      </c>
      <c r="M187" s="3">
        <v>0</v>
      </c>
      <c r="N187" s="3">
        <v>100</v>
      </c>
      <c r="O187" s="17">
        <f t="shared" si="53"/>
        <v>100</v>
      </c>
      <c r="P187" s="118" t="s">
        <v>321</v>
      </c>
      <c r="Q187" s="3">
        <v>100</v>
      </c>
      <c r="R187" s="3">
        <v>100</v>
      </c>
      <c r="S187" s="3">
        <v>100</v>
      </c>
    </row>
    <row r="188" spans="1:19" ht="75" customHeight="1">
      <c r="A188" s="6"/>
      <c r="B188" s="118" t="s">
        <v>447</v>
      </c>
      <c r="C188" s="3"/>
      <c r="D188" s="126">
        <f t="shared" si="65"/>
        <v>354</v>
      </c>
      <c r="E188" s="15">
        <f t="shared" si="70"/>
        <v>354</v>
      </c>
      <c r="F188" s="3">
        <v>0</v>
      </c>
      <c r="G188" s="3">
        <v>0</v>
      </c>
      <c r="H188" s="3">
        <v>354</v>
      </c>
      <c r="I188" s="3">
        <v>354</v>
      </c>
      <c r="J188" s="3">
        <v>0</v>
      </c>
      <c r="K188" s="3">
        <v>0</v>
      </c>
      <c r="L188" s="3">
        <v>0</v>
      </c>
      <c r="M188" s="3">
        <v>0</v>
      </c>
      <c r="N188" s="3">
        <v>100</v>
      </c>
      <c r="O188" s="17">
        <f t="shared" si="53"/>
        <v>100</v>
      </c>
      <c r="P188" s="118" t="s">
        <v>321</v>
      </c>
      <c r="Q188" s="3">
        <v>100</v>
      </c>
      <c r="R188" s="3">
        <v>100</v>
      </c>
      <c r="S188" s="3">
        <v>100</v>
      </c>
    </row>
    <row r="189" spans="1:19" ht="75" customHeight="1">
      <c r="A189" s="6"/>
      <c r="B189" s="251" t="s">
        <v>446</v>
      </c>
      <c r="C189" s="3"/>
      <c r="D189" s="126">
        <f>F189+H189+J189+L189</f>
        <v>62.8</v>
      </c>
      <c r="E189" s="15">
        <f t="shared" si="70"/>
        <v>62.8</v>
      </c>
      <c r="F189" s="3">
        <v>0</v>
      </c>
      <c r="G189" s="3">
        <v>0</v>
      </c>
      <c r="H189" s="3">
        <v>62.8</v>
      </c>
      <c r="I189" s="3">
        <v>62.8</v>
      </c>
      <c r="J189" s="3">
        <v>0</v>
      </c>
      <c r="K189" s="3">
        <v>0</v>
      </c>
      <c r="L189" s="3">
        <v>0</v>
      </c>
      <c r="M189" s="3">
        <v>0</v>
      </c>
      <c r="N189" s="3">
        <v>100</v>
      </c>
      <c r="O189" s="17">
        <f t="shared" si="53"/>
        <v>100</v>
      </c>
      <c r="P189" s="252"/>
      <c r="Q189" s="3"/>
      <c r="R189" s="3"/>
      <c r="S189" s="3"/>
    </row>
    <row r="190" spans="1:19" ht="107.25" customHeight="1">
      <c r="A190" s="253">
        <v>11</v>
      </c>
      <c r="B190" s="195" t="s">
        <v>402</v>
      </c>
      <c r="C190" s="1"/>
      <c r="D190" s="126">
        <f t="shared" si="65"/>
        <v>4502.7</v>
      </c>
      <c r="E190" s="189">
        <f t="shared" si="70"/>
        <v>4444.1</v>
      </c>
      <c r="F190" s="1">
        <v>0</v>
      </c>
      <c r="G190" s="1">
        <v>0</v>
      </c>
      <c r="H190" s="1">
        <v>0</v>
      </c>
      <c r="I190" s="1">
        <v>0</v>
      </c>
      <c r="J190" s="189">
        <f>J191</f>
        <v>4502.7</v>
      </c>
      <c r="K190" s="189">
        <f>K191</f>
        <v>4444.1</v>
      </c>
      <c r="L190" s="1">
        <v>0</v>
      </c>
      <c r="M190" s="1">
        <v>0</v>
      </c>
      <c r="N190" s="1">
        <v>100</v>
      </c>
      <c r="O190" s="250">
        <f t="shared" si="53"/>
        <v>98.69855864259223</v>
      </c>
      <c r="P190" s="254"/>
      <c r="Q190" s="1"/>
      <c r="R190" s="1"/>
      <c r="S190" s="1"/>
    </row>
    <row r="191" spans="1:19" ht="66.75" customHeight="1">
      <c r="A191" s="190" t="s">
        <v>216</v>
      </c>
      <c r="B191" s="118" t="s">
        <v>211</v>
      </c>
      <c r="C191" s="1"/>
      <c r="D191" s="126">
        <f t="shared" si="65"/>
        <v>4502.7</v>
      </c>
      <c r="E191" s="189">
        <f t="shared" si="70"/>
        <v>4444.1</v>
      </c>
      <c r="F191" s="1">
        <v>0</v>
      </c>
      <c r="G191" s="1">
        <v>0</v>
      </c>
      <c r="H191" s="1">
        <v>0</v>
      </c>
      <c r="I191" s="1">
        <v>0</v>
      </c>
      <c r="J191" s="189">
        <v>4502.7</v>
      </c>
      <c r="K191" s="189">
        <v>4444.1</v>
      </c>
      <c r="L191" s="1">
        <v>0</v>
      </c>
      <c r="M191" s="1">
        <v>0</v>
      </c>
      <c r="N191" s="1">
        <v>100</v>
      </c>
      <c r="O191" s="250">
        <f t="shared" si="53"/>
        <v>98.69855864259223</v>
      </c>
      <c r="P191" s="118" t="s">
        <v>212</v>
      </c>
      <c r="Q191" s="1">
        <v>100</v>
      </c>
      <c r="R191" s="1">
        <v>98.7</v>
      </c>
      <c r="S191" s="1">
        <f>R191/Q191*100</f>
        <v>98.7</v>
      </c>
    </row>
    <row r="192" spans="1:19" ht="76.5" customHeight="1">
      <c r="A192" s="255"/>
      <c r="B192" s="118" t="s">
        <v>213</v>
      </c>
      <c r="C192" s="6"/>
      <c r="D192" s="126">
        <f t="shared" si="65"/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7">
        <v>0</v>
      </c>
      <c r="P192" s="118"/>
      <c r="Q192" s="6"/>
      <c r="R192" s="6"/>
      <c r="S192" s="6"/>
    </row>
    <row r="193" spans="1:19" ht="66.75" customHeight="1" thickBot="1">
      <c r="A193" s="256"/>
      <c r="B193" s="174" t="s">
        <v>214</v>
      </c>
      <c r="C193" s="183"/>
      <c r="D193" s="257">
        <f t="shared" si="65"/>
        <v>0</v>
      </c>
      <c r="E193" s="184">
        <v>0</v>
      </c>
      <c r="F193" s="184">
        <v>0</v>
      </c>
      <c r="G193" s="184">
        <v>0</v>
      </c>
      <c r="H193" s="184">
        <v>0</v>
      </c>
      <c r="I193" s="184">
        <v>0</v>
      </c>
      <c r="J193" s="184">
        <v>0</v>
      </c>
      <c r="K193" s="184">
        <v>0</v>
      </c>
      <c r="L193" s="184">
        <v>0</v>
      </c>
      <c r="M193" s="184">
        <v>0</v>
      </c>
      <c r="N193" s="184">
        <v>0</v>
      </c>
      <c r="O193" s="17">
        <v>0</v>
      </c>
      <c r="P193" s="174"/>
      <c r="Q193" s="183"/>
      <c r="R193" s="183"/>
      <c r="S193" s="183"/>
    </row>
    <row r="194" spans="1:19" s="32" customFormat="1" ht="114.75" customHeight="1" thickTop="1">
      <c r="A194" s="95" t="s">
        <v>254</v>
      </c>
      <c r="B194" s="89" t="s">
        <v>215</v>
      </c>
      <c r="C194" s="88" t="s">
        <v>23</v>
      </c>
      <c r="D194" s="90">
        <f>F194+H194+J194+L194</f>
        <v>408.7</v>
      </c>
      <c r="E194" s="88">
        <f>G194+I194+K194+M194</f>
        <v>384.7</v>
      </c>
      <c r="F194" s="88">
        <f>F195+F196+F197+F201+F202</f>
        <v>0</v>
      </c>
      <c r="G194" s="88">
        <f aca="true" t="shared" si="71" ref="G194:M194">G195+G196+G197+G201+G202</f>
        <v>0</v>
      </c>
      <c r="H194" s="88">
        <f t="shared" si="71"/>
        <v>0</v>
      </c>
      <c r="I194" s="88">
        <f t="shared" si="71"/>
        <v>0</v>
      </c>
      <c r="J194" s="88">
        <f>J195+J201</f>
        <v>408.7</v>
      </c>
      <c r="K194" s="88">
        <f>K195+K201</f>
        <v>384.7</v>
      </c>
      <c r="L194" s="88">
        <f t="shared" si="71"/>
        <v>0</v>
      </c>
      <c r="M194" s="88">
        <f t="shared" si="71"/>
        <v>0</v>
      </c>
      <c r="N194" s="88">
        <v>100</v>
      </c>
      <c r="O194" s="97">
        <f t="shared" si="53"/>
        <v>94.12772204551015</v>
      </c>
      <c r="P194" s="187"/>
      <c r="Q194" s="88"/>
      <c r="R194" s="88"/>
      <c r="S194" s="238"/>
    </row>
    <row r="195" spans="1:19" s="38" customFormat="1" ht="70.5" customHeight="1">
      <c r="A195" s="1"/>
      <c r="B195" s="118" t="s">
        <v>358</v>
      </c>
      <c r="C195" s="1"/>
      <c r="D195" s="126">
        <f t="shared" si="65"/>
        <v>408.7</v>
      </c>
      <c r="E195" s="1">
        <f aca="true" t="shared" si="72" ref="E195:E202">G195+I195+K195+M195</f>
        <v>384.7</v>
      </c>
      <c r="F195" s="1">
        <f>F196+F197+F198+F199+F200</f>
        <v>0</v>
      </c>
      <c r="G195" s="1">
        <f aca="true" t="shared" si="73" ref="G195:M195">G196+G197+G198+G199+G200</f>
        <v>0</v>
      </c>
      <c r="H195" s="1">
        <f t="shared" si="73"/>
        <v>0</v>
      </c>
      <c r="I195" s="1">
        <f t="shared" si="73"/>
        <v>0</v>
      </c>
      <c r="J195" s="1">
        <f t="shared" si="73"/>
        <v>408.7</v>
      </c>
      <c r="K195" s="1">
        <f t="shared" si="73"/>
        <v>384.7</v>
      </c>
      <c r="L195" s="1">
        <f t="shared" si="73"/>
        <v>0</v>
      </c>
      <c r="M195" s="1">
        <f t="shared" si="73"/>
        <v>0</v>
      </c>
      <c r="N195" s="1">
        <v>0</v>
      </c>
      <c r="O195" s="97">
        <f t="shared" si="53"/>
        <v>94.12772204551015</v>
      </c>
      <c r="P195" s="118"/>
      <c r="Q195" s="1"/>
      <c r="R195" s="1"/>
      <c r="S195" s="1"/>
    </row>
    <row r="196" spans="1:19" s="23" customFormat="1" ht="76.5">
      <c r="A196" s="20"/>
      <c r="B196" s="118" t="s">
        <v>357</v>
      </c>
      <c r="C196" s="1"/>
      <c r="D196" s="126">
        <f t="shared" si="65"/>
        <v>0</v>
      </c>
      <c r="E196" s="1">
        <f t="shared" si="72"/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7">
        <v>0</v>
      </c>
      <c r="P196" s="118"/>
      <c r="Q196" s="1"/>
      <c r="R196" s="1"/>
      <c r="S196" s="204"/>
    </row>
    <row r="197" spans="2:19" ht="63.75">
      <c r="B197" s="118" t="s">
        <v>359</v>
      </c>
      <c r="C197" s="1"/>
      <c r="D197" s="126">
        <f t="shared" si="65"/>
        <v>25</v>
      </c>
      <c r="E197" s="1">
        <f t="shared" si="72"/>
        <v>25</v>
      </c>
      <c r="F197" s="1">
        <v>0</v>
      </c>
      <c r="G197" s="1">
        <v>0</v>
      </c>
      <c r="H197" s="1">
        <v>0</v>
      </c>
      <c r="I197" s="1">
        <v>0</v>
      </c>
      <c r="J197" s="1">
        <v>25</v>
      </c>
      <c r="K197" s="1">
        <v>25</v>
      </c>
      <c r="L197" s="1">
        <v>0</v>
      </c>
      <c r="M197" s="1">
        <v>0</v>
      </c>
      <c r="N197" s="1">
        <v>100</v>
      </c>
      <c r="O197" s="97">
        <f t="shared" si="53"/>
        <v>100</v>
      </c>
      <c r="P197" s="118" t="s">
        <v>320</v>
      </c>
      <c r="Q197" s="1">
        <v>100</v>
      </c>
      <c r="R197" s="1">
        <v>100</v>
      </c>
      <c r="S197" s="204">
        <v>100</v>
      </c>
    </row>
    <row r="198" spans="2:19" ht="167.25" customHeight="1">
      <c r="B198" s="118" t="s">
        <v>360</v>
      </c>
      <c r="C198" s="1"/>
      <c r="D198" s="126">
        <f t="shared" si="65"/>
        <v>8.9</v>
      </c>
      <c r="E198" s="1">
        <f t="shared" si="72"/>
        <v>8.9</v>
      </c>
      <c r="F198" s="1">
        <v>0</v>
      </c>
      <c r="G198" s="1">
        <v>0</v>
      </c>
      <c r="H198" s="1">
        <v>0</v>
      </c>
      <c r="I198" s="1">
        <v>0</v>
      </c>
      <c r="J198" s="1">
        <v>8.9</v>
      </c>
      <c r="K198" s="1">
        <v>8.9</v>
      </c>
      <c r="L198" s="1">
        <v>0</v>
      </c>
      <c r="M198" s="1">
        <v>0</v>
      </c>
      <c r="N198" s="1">
        <v>100</v>
      </c>
      <c r="O198" s="17">
        <f>E198/D198*100</f>
        <v>100</v>
      </c>
      <c r="P198" s="127" t="s">
        <v>517</v>
      </c>
      <c r="Q198" s="1" t="s">
        <v>516</v>
      </c>
      <c r="R198" s="1" t="s">
        <v>516</v>
      </c>
      <c r="S198" s="204">
        <v>100</v>
      </c>
    </row>
    <row r="199" spans="2:19" ht="75" customHeight="1">
      <c r="B199" s="118" t="s">
        <v>361</v>
      </c>
      <c r="C199" s="1"/>
      <c r="D199" s="126">
        <f t="shared" si="65"/>
        <v>2.8</v>
      </c>
      <c r="E199" s="1">
        <f t="shared" si="72"/>
        <v>2.8</v>
      </c>
      <c r="F199" s="1">
        <v>0</v>
      </c>
      <c r="G199" s="1">
        <v>0</v>
      </c>
      <c r="H199" s="1">
        <v>0</v>
      </c>
      <c r="I199" s="1">
        <v>0</v>
      </c>
      <c r="J199" s="1">
        <v>2.8</v>
      </c>
      <c r="K199" s="1">
        <v>2.8</v>
      </c>
      <c r="L199" s="1">
        <v>0</v>
      </c>
      <c r="M199" s="1">
        <v>0</v>
      </c>
      <c r="N199" s="1">
        <v>100</v>
      </c>
      <c r="O199" s="17">
        <f>E199/D199*100</f>
        <v>100</v>
      </c>
      <c r="P199" s="103"/>
      <c r="Q199" s="1"/>
      <c r="R199" s="1"/>
      <c r="S199" s="204"/>
    </row>
    <row r="200" spans="2:19" ht="140.25">
      <c r="B200" s="118" t="s">
        <v>362</v>
      </c>
      <c r="C200" s="1"/>
      <c r="D200" s="126">
        <f t="shared" si="65"/>
        <v>372</v>
      </c>
      <c r="E200" s="1">
        <f t="shared" si="72"/>
        <v>348</v>
      </c>
      <c r="F200" s="1">
        <v>0</v>
      </c>
      <c r="G200" s="1">
        <v>0</v>
      </c>
      <c r="H200" s="1">
        <v>0</v>
      </c>
      <c r="I200" s="1">
        <v>0</v>
      </c>
      <c r="J200" s="1">
        <v>372</v>
      </c>
      <c r="K200" s="1">
        <v>348</v>
      </c>
      <c r="L200" s="1">
        <v>0</v>
      </c>
      <c r="M200" s="1">
        <v>0</v>
      </c>
      <c r="N200" s="1">
        <v>100</v>
      </c>
      <c r="O200" s="97">
        <f t="shared" si="53"/>
        <v>93.54838709677419</v>
      </c>
      <c r="P200" s="127" t="s">
        <v>539</v>
      </c>
      <c r="Q200" s="1">
        <v>12</v>
      </c>
      <c r="R200" s="1">
        <v>12</v>
      </c>
      <c r="S200" s="128">
        <f>R200/Q200*100</f>
        <v>100</v>
      </c>
    </row>
    <row r="201" spans="2:19" ht="51">
      <c r="B201" s="118" t="s">
        <v>363</v>
      </c>
      <c r="C201" s="1"/>
      <c r="D201" s="126">
        <f t="shared" si="65"/>
        <v>0</v>
      </c>
      <c r="E201" s="1">
        <f t="shared" si="72"/>
        <v>0</v>
      </c>
      <c r="F201" s="1">
        <f aca="true" t="shared" si="74" ref="F201:M201">F202</f>
        <v>0</v>
      </c>
      <c r="G201" s="1">
        <f t="shared" si="74"/>
        <v>0</v>
      </c>
      <c r="H201" s="1">
        <f t="shared" si="74"/>
        <v>0</v>
      </c>
      <c r="I201" s="1">
        <f t="shared" si="74"/>
        <v>0</v>
      </c>
      <c r="J201" s="1">
        <f t="shared" si="74"/>
        <v>0</v>
      </c>
      <c r="K201" s="1">
        <f t="shared" si="74"/>
        <v>0</v>
      </c>
      <c r="L201" s="1">
        <f t="shared" si="74"/>
        <v>0</v>
      </c>
      <c r="M201" s="1">
        <f t="shared" si="74"/>
        <v>0</v>
      </c>
      <c r="N201" s="1">
        <v>0</v>
      </c>
      <c r="O201" s="17">
        <v>0</v>
      </c>
      <c r="P201" s="118"/>
      <c r="Q201" s="1"/>
      <c r="R201" s="1"/>
      <c r="S201" s="204"/>
    </row>
    <row r="202" spans="2:19" ht="64.5" thickBot="1">
      <c r="B202" s="193" t="s">
        <v>217</v>
      </c>
      <c r="C202" s="194"/>
      <c r="D202" s="258">
        <f t="shared" si="65"/>
        <v>0</v>
      </c>
      <c r="E202" s="194">
        <f t="shared" si="72"/>
        <v>0</v>
      </c>
      <c r="F202" s="194">
        <v>0</v>
      </c>
      <c r="G202" s="194">
        <v>0</v>
      </c>
      <c r="H202" s="194">
        <v>0</v>
      </c>
      <c r="I202" s="194">
        <v>0</v>
      </c>
      <c r="J202" s="194">
        <v>0</v>
      </c>
      <c r="K202" s="194">
        <v>0</v>
      </c>
      <c r="L202" s="194">
        <v>0</v>
      </c>
      <c r="M202" s="194">
        <v>0</v>
      </c>
      <c r="N202" s="194">
        <v>0</v>
      </c>
      <c r="O202" s="17">
        <v>0</v>
      </c>
      <c r="P202" s="193"/>
      <c r="Q202" s="194"/>
      <c r="R202" s="194"/>
      <c r="S202" s="194"/>
    </row>
    <row r="203" spans="2:19" ht="16.5">
      <c r="B203" s="42"/>
      <c r="C203" s="21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2"/>
    </row>
    <row r="204" ht="17.25" customHeight="1">
      <c r="K204" s="325"/>
    </row>
    <row r="205" spans="2:19" ht="51" customHeight="1">
      <c r="B205" s="344" t="s">
        <v>394</v>
      </c>
      <c r="C205" s="344"/>
      <c r="D205" s="344"/>
      <c r="E205" s="344"/>
      <c r="F205" s="344"/>
      <c r="G205" s="344"/>
      <c r="H205" s="344"/>
      <c r="I205" s="344"/>
      <c r="J205" s="344"/>
      <c r="K205" s="344"/>
      <c r="L205" s="344"/>
      <c r="M205" s="344"/>
      <c r="N205" s="344"/>
      <c r="O205" s="344"/>
      <c r="P205" s="344"/>
      <c r="Q205" s="344"/>
      <c r="R205" s="344"/>
      <c r="S205" s="344"/>
    </row>
    <row r="206" spans="2:16" ht="16.5" customHeight="1">
      <c r="B206" s="43"/>
      <c r="K206" s="345" t="s">
        <v>393</v>
      </c>
      <c r="L206" s="345"/>
      <c r="M206" s="345"/>
      <c r="N206" s="345"/>
      <c r="P206" s="92" t="s">
        <v>336</v>
      </c>
    </row>
    <row r="207" spans="2:16" ht="52.5" customHeight="1">
      <c r="B207" s="93" t="s">
        <v>396</v>
      </c>
      <c r="K207" s="345" t="s">
        <v>393</v>
      </c>
      <c r="L207" s="345"/>
      <c r="M207" s="345"/>
      <c r="N207" s="345"/>
      <c r="P207" s="91" t="s">
        <v>395</v>
      </c>
    </row>
    <row r="208" ht="16.5">
      <c r="B208" s="43"/>
    </row>
    <row r="209" ht="16.5">
      <c r="B209" s="43"/>
    </row>
    <row r="210" ht="16.5">
      <c r="B210" s="43"/>
    </row>
    <row r="211" spans="2:13" ht="17.25">
      <c r="B211" s="64"/>
      <c r="C211" s="65"/>
      <c r="D211" s="65"/>
      <c r="E211" s="356"/>
      <c r="F211" s="356"/>
      <c r="G211" s="356"/>
      <c r="H211" s="24"/>
      <c r="I211" s="24"/>
      <c r="J211" s="24"/>
      <c r="K211" s="25"/>
      <c r="L211" s="24"/>
      <c r="M211" s="24"/>
    </row>
    <row r="212" spans="2:13" ht="17.25">
      <c r="B212" s="64" t="s">
        <v>80</v>
      </c>
      <c r="C212" s="65"/>
      <c r="D212" s="65"/>
      <c r="E212" s="357"/>
      <c r="F212" s="357"/>
      <c r="G212" s="357"/>
      <c r="H212" s="24"/>
      <c r="I212" s="24"/>
      <c r="J212" s="24"/>
      <c r="K212" s="25"/>
      <c r="L212" s="24"/>
      <c r="M212" s="26"/>
    </row>
    <row r="213" spans="2:13" ht="17.25">
      <c r="B213" s="43"/>
      <c r="C213" s="66"/>
      <c r="D213" s="66"/>
      <c r="E213" s="357"/>
      <c r="F213" s="357"/>
      <c r="G213" s="357"/>
      <c r="H213" s="24"/>
      <c r="I213" s="24"/>
      <c r="J213" s="24"/>
      <c r="K213" s="25"/>
      <c r="L213" s="24"/>
      <c r="M213" s="24"/>
    </row>
    <row r="214" ht="16.5">
      <c r="B214" s="43"/>
    </row>
  </sheetData>
  <sheetProtection/>
  <mergeCells count="20">
    <mergeCell ref="E211:G213"/>
    <mergeCell ref="S4:S7"/>
    <mergeCell ref="Q4:Q7"/>
    <mergeCell ref="A4:A7"/>
    <mergeCell ref="A2:S2"/>
    <mergeCell ref="F5:M5"/>
    <mergeCell ref="D4:M4"/>
    <mergeCell ref="F6:G6"/>
    <mergeCell ref="J6:K6"/>
    <mergeCell ref="L6:M6"/>
    <mergeCell ref="B205:S205"/>
    <mergeCell ref="K206:N206"/>
    <mergeCell ref="K207:N207"/>
    <mergeCell ref="D5:E6"/>
    <mergeCell ref="R4:R7"/>
    <mergeCell ref="C4:C7"/>
    <mergeCell ref="B4:B7"/>
    <mergeCell ref="N4:O6"/>
    <mergeCell ref="P4:P7"/>
    <mergeCell ref="H6:I6"/>
  </mergeCells>
  <printOptions/>
  <pageMargins left="0.7086614173228347" right="0.7086614173228347" top="0.31496062992125984" bottom="0.2755905511811024" header="0.31496062992125984" footer="0.31496062992125984"/>
  <pageSetup horizontalDpi="600" verticalDpi="600" orientation="landscape" paperSize="9" scale="42" r:id="rId1"/>
  <rowBreaks count="3" manualBreakCount="3">
    <brk id="54" min="5" max="18" man="1"/>
    <brk id="72" min="5" max="18" man="1"/>
    <brk id="209" min="5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="73" zoomScaleSheetLayoutView="73" zoomScalePageLayoutView="0" workbookViewId="0" topLeftCell="A13">
      <selection activeCell="H7" sqref="H7"/>
    </sheetView>
  </sheetViews>
  <sheetFormatPr defaultColWidth="9.140625" defaultRowHeight="15"/>
  <cols>
    <col min="1" max="1" width="6.28125" style="28" customWidth="1"/>
    <col min="2" max="2" width="25.57421875" style="0" customWidth="1"/>
    <col min="3" max="3" width="30.28125" style="0" customWidth="1"/>
    <col min="4" max="4" width="27.57421875" style="0" customWidth="1"/>
    <col min="5" max="5" width="18.421875" style="0" customWidth="1"/>
    <col min="6" max="6" width="27.7109375" style="0" customWidth="1"/>
    <col min="7" max="7" width="111.57421875" style="0" customWidth="1"/>
    <col min="8" max="8" width="35.140625" style="0" customWidth="1"/>
  </cols>
  <sheetData>
    <row r="1" spans="1:8" ht="57.75" customHeight="1">
      <c r="A1" s="360" t="s">
        <v>410</v>
      </c>
      <c r="B1" s="360"/>
      <c r="C1" s="360"/>
      <c r="D1" s="360"/>
      <c r="E1" s="360"/>
      <c r="F1" s="360"/>
      <c r="G1" s="360"/>
      <c r="H1" s="360"/>
    </row>
    <row r="2" spans="1:8" s="60" customFormat="1" ht="183.75" customHeight="1">
      <c r="A2" s="11" t="s">
        <v>34</v>
      </c>
      <c r="B2" s="11" t="s">
        <v>3</v>
      </c>
      <c r="C2" s="11" t="s">
        <v>41</v>
      </c>
      <c r="D2" s="11" t="s">
        <v>11</v>
      </c>
      <c r="E2" s="11" t="s">
        <v>42</v>
      </c>
      <c r="F2" s="11" t="s">
        <v>43</v>
      </c>
      <c r="G2" s="11" t="s">
        <v>44</v>
      </c>
      <c r="H2" s="11" t="s">
        <v>45</v>
      </c>
    </row>
    <row r="3" spans="1:8" s="60" customFormat="1" ht="15.7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</row>
    <row r="4" spans="1:8" s="60" customFormat="1" ht="327" customHeight="1">
      <c r="A4" s="61" t="s">
        <v>25</v>
      </c>
      <c r="B4" s="259" t="s">
        <v>541</v>
      </c>
      <c r="C4" s="260" t="s">
        <v>46</v>
      </c>
      <c r="D4" s="62" t="s">
        <v>514</v>
      </c>
      <c r="E4" s="62" t="s">
        <v>488</v>
      </c>
      <c r="F4" s="62" t="s">
        <v>512</v>
      </c>
      <c r="G4" s="62" t="s">
        <v>509</v>
      </c>
      <c r="H4" s="62" t="s">
        <v>74</v>
      </c>
    </row>
    <row r="5" spans="1:8" s="60" customFormat="1" ht="247.5" customHeight="1">
      <c r="A5" s="11">
        <v>2</v>
      </c>
      <c r="B5" s="260" t="s">
        <v>47</v>
      </c>
      <c r="C5" s="260" t="s">
        <v>48</v>
      </c>
      <c r="D5" s="62" t="s">
        <v>451</v>
      </c>
      <c r="E5" s="62" t="s">
        <v>420</v>
      </c>
      <c r="F5" s="62" t="s">
        <v>49</v>
      </c>
      <c r="G5" s="62" t="s">
        <v>419</v>
      </c>
      <c r="H5" s="62" t="s">
        <v>30</v>
      </c>
    </row>
    <row r="6" spans="1:8" s="60" customFormat="1" ht="409.5" customHeight="1">
      <c r="A6" s="11">
        <v>3</v>
      </c>
      <c r="B6" s="259" t="s">
        <v>79</v>
      </c>
      <c r="C6" s="260" t="s">
        <v>50</v>
      </c>
      <c r="D6" s="78" t="s">
        <v>522</v>
      </c>
      <c r="E6" s="62" t="s">
        <v>546</v>
      </c>
      <c r="F6" s="62" t="s">
        <v>49</v>
      </c>
      <c r="G6" s="62" t="s">
        <v>366</v>
      </c>
      <c r="H6" s="62" t="s">
        <v>311</v>
      </c>
    </row>
    <row r="7" spans="1:8" s="60" customFormat="1" ht="277.5" customHeight="1">
      <c r="A7" s="11">
        <v>4</v>
      </c>
      <c r="B7" s="260" t="s">
        <v>73</v>
      </c>
      <c r="C7" s="260" t="s">
        <v>51</v>
      </c>
      <c r="D7" s="62" t="s">
        <v>438</v>
      </c>
      <c r="E7" s="62" t="s">
        <v>439</v>
      </c>
      <c r="F7" s="62" t="s">
        <v>49</v>
      </c>
      <c r="G7" s="62" t="s">
        <v>444</v>
      </c>
      <c r="H7" s="62" t="s">
        <v>30</v>
      </c>
    </row>
    <row r="8" spans="1:8" s="60" customFormat="1" ht="224.25" customHeight="1">
      <c r="A8" s="11">
        <v>5</v>
      </c>
      <c r="B8" s="259" t="s">
        <v>540</v>
      </c>
      <c r="C8" s="259" t="s">
        <v>52</v>
      </c>
      <c r="D8" s="62" t="s">
        <v>372</v>
      </c>
      <c r="E8" s="62" t="s">
        <v>542</v>
      </c>
      <c r="F8" s="62" t="s">
        <v>49</v>
      </c>
      <c r="G8" s="62" t="s">
        <v>543</v>
      </c>
      <c r="H8" s="62" t="s">
        <v>485</v>
      </c>
    </row>
    <row r="9" spans="1:8" s="60" customFormat="1" ht="198" customHeight="1">
      <c r="A9" s="11">
        <v>6</v>
      </c>
      <c r="B9" s="261" t="s">
        <v>53</v>
      </c>
      <c r="C9" s="260" t="s">
        <v>54</v>
      </c>
      <c r="D9" s="11" t="s">
        <v>436</v>
      </c>
      <c r="E9" s="99" t="s">
        <v>435</v>
      </c>
      <c r="F9" s="62" t="s">
        <v>49</v>
      </c>
      <c r="G9" s="62" t="s">
        <v>456</v>
      </c>
      <c r="H9" s="62" t="s">
        <v>30</v>
      </c>
    </row>
    <row r="10" spans="1:8" s="60" customFormat="1" ht="279.75" customHeight="1">
      <c r="A10" s="11">
        <v>7</v>
      </c>
      <c r="B10" s="260" t="s">
        <v>77</v>
      </c>
      <c r="C10" s="62" t="s">
        <v>55</v>
      </c>
      <c r="D10" s="62" t="s">
        <v>510</v>
      </c>
      <c r="E10" s="62" t="s">
        <v>490</v>
      </c>
      <c r="F10" s="62" t="s">
        <v>78</v>
      </c>
      <c r="G10" s="62" t="s">
        <v>511</v>
      </c>
      <c r="H10" s="62" t="s">
        <v>30</v>
      </c>
    </row>
    <row r="11" spans="1:8" s="60" customFormat="1" ht="409.5" customHeight="1">
      <c r="A11" s="11">
        <v>8</v>
      </c>
      <c r="B11" s="262" t="s">
        <v>31</v>
      </c>
      <c r="C11" s="260" t="s">
        <v>56</v>
      </c>
      <c r="D11" s="263" t="s">
        <v>452</v>
      </c>
      <c r="E11" s="263" t="s">
        <v>429</v>
      </c>
      <c r="F11" s="264" t="s">
        <v>49</v>
      </c>
      <c r="G11" s="62" t="s">
        <v>430</v>
      </c>
      <c r="H11" s="62" t="s">
        <v>345</v>
      </c>
    </row>
    <row r="12" spans="1:8" s="60" customFormat="1" ht="409.5" customHeight="1">
      <c r="A12" s="265">
        <v>9</v>
      </c>
      <c r="B12" s="260" t="s">
        <v>57</v>
      </c>
      <c r="C12" s="260" t="s">
        <v>0</v>
      </c>
      <c r="D12" s="62" t="s">
        <v>497</v>
      </c>
      <c r="E12" s="62" t="s">
        <v>499</v>
      </c>
      <c r="F12" s="260" t="s">
        <v>498</v>
      </c>
      <c r="G12" s="266" t="s">
        <v>397</v>
      </c>
      <c r="H12" s="260" t="s">
        <v>496</v>
      </c>
    </row>
    <row r="13" spans="1:8" s="60" customFormat="1" ht="408" customHeight="1">
      <c r="A13" s="11">
        <v>10</v>
      </c>
      <c r="B13" s="260" t="s">
        <v>58</v>
      </c>
      <c r="C13" s="260" t="s">
        <v>76</v>
      </c>
      <c r="D13" s="62" t="s">
        <v>450</v>
      </c>
      <c r="E13" s="62" t="s">
        <v>441</v>
      </c>
      <c r="F13" s="62" t="s">
        <v>49</v>
      </c>
      <c r="G13" s="62" t="s">
        <v>442</v>
      </c>
      <c r="H13" s="62" t="s">
        <v>30</v>
      </c>
    </row>
    <row r="14" spans="1:8" s="60" customFormat="1" ht="388.5" customHeight="1">
      <c r="A14" s="11">
        <v>11</v>
      </c>
      <c r="B14" s="261" t="s">
        <v>312</v>
      </c>
      <c r="C14" s="62" t="s">
        <v>218</v>
      </c>
      <c r="D14" s="62" t="s">
        <v>364</v>
      </c>
      <c r="E14" s="62" t="s">
        <v>515</v>
      </c>
      <c r="F14" s="264" t="s">
        <v>49</v>
      </c>
      <c r="G14" s="62" t="s">
        <v>365</v>
      </c>
      <c r="H14" s="62" t="s">
        <v>345</v>
      </c>
    </row>
    <row r="15" ht="39.75" customHeight="1">
      <c r="C15" s="27"/>
    </row>
    <row r="16" ht="19.5" customHeight="1">
      <c r="C16" s="27"/>
    </row>
    <row r="17" ht="69.75" customHeight="1"/>
    <row r="18" ht="19.5" customHeight="1"/>
    <row r="19" ht="60" customHeight="1"/>
  </sheetData>
  <sheetProtection/>
  <mergeCells count="1">
    <mergeCell ref="A1:H1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50" r:id="rId1"/>
  <rowBreaks count="2" manualBreakCount="2">
    <brk id="13" max="7" man="1"/>
    <brk id="1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nshilkova</dc:creator>
  <cp:keywords/>
  <dc:description/>
  <cp:lastModifiedBy>Щербакова Галина Валерьевна</cp:lastModifiedBy>
  <cp:lastPrinted>2019-03-04T10:50:09Z</cp:lastPrinted>
  <dcterms:created xsi:type="dcterms:W3CDTF">2012-01-17T11:26:32Z</dcterms:created>
  <dcterms:modified xsi:type="dcterms:W3CDTF">2020-02-19T11:36:28Z</dcterms:modified>
  <cp:category/>
  <cp:version/>
  <cp:contentType/>
  <cp:contentStatus/>
</cp:coreProperties>
</file>