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8190" tabRatio="738" activeTab="0"/>
  </bookViews>
  <sheets>
    <sheet name="Отчет МП финансирование 2019" sheetId="1" r:id="rId1"/>
    <sheet name="Структура пояснительной записки" sheetId="2" r:id="rId2"/>
    <sheet name="Лист2" sheetId="3" r:id="rId3"/>
    <sheet name="Отчет о совместимости" sheetId="4" r:id="rId4"/>
  </sheets>
  <definedNames>
    <definedName name="_xlnm.Print_Area" localSheetId="0">'Отчет МП финансирование 2019'!$A$1:$S$270</definedName>
    <definedName name="_xlnm.Print_Area" localSheetId="1">'Структура пояснительной записки'!$A$1:$H$33</definedName>
  </definedNames>
  <calcPr fullCalcOnLoad="1"/>
</workbook>
</file>

<file path=xl/sharedStrings.xml><?xml version="1.0" encoding="utf-8"?>
<sst xmlns="http://schemas.openxmlformats.org/spreadsheetml/2006/main" count="570" uniqueCount="522">
  <si>
    <t xml:space="preserve">Обеспечение продовольственной независимости, насыщение регионального рынка продукцией, произведенной в районе, импортозамещение;
повышение конкурентоспособности сельскохозяйственной продукции на внутреннем и внешнем рынках в рамках вступления России во Всемирную торговую организацию;
повышение финансовой устойчивости предприятий агропромышленного комплекса;
устойчивое развитие сельских территорий;
воспроизводство и повышение эффективности использования в сельском хозяйстве земельных и других ресурсов, экологизация производства
</t>
  </si>
  <si>
    <t>областной бюджет</t>
  </si>
  <si>
    <t>внебюджетные источники</t>
  </si>
  <si>
    <t>Наименование программы</t>
  </si>
  <si>
    <t>Наименование программных мероприятий</t>
  </si>
  <si>
    <t>ВСЕГО:</t>
  </si>
  <si>
    <t>Конкретные результаты реализации программы достигнутые за отчетный период</t>
  </si>
  <si>
    <t>федеральный бюджет</t>
  </si>
  <si>
    <t>местные бюджеты</t>
  </si>
  <si>
    <t>в том числе по источникам финансирования</t>
  </si>
  <si>
    <t>Объемы финансирования, тыс. рублей</t>
  </si>
  <si>
    <t>Наименование целевых показателей (индикоторов) определяющих результативность реализации мероприятий</t>
  </si>
  <si>
    <t>Планируемые значения целевых показателей</t>
  </si>
  <si>
    <t>Всего по программам</t>
  </si>
  <si>
    <t>2014-2020</t>
  </si>
  <si>
    <t>1.</t>
  </si>
  <si>
    <t>Уровень освоения финансовых средств (%)</t>
  </si>
  <si>
    <t>Количество граждан получивших государственную (муниципальную)   поддержку на улучшение жилищных условий в рамках Программы, человек</t>
  </si>
  <si>
    <t>Программа реализуется эффективно</t>
  </si>
  <si>
    <t xml:space="preserve">8. Муниципальная программа Панинского муниципального района «Экономическое развитие и инновационная экономика» утвержденная постановлением администрации Панинского муниципального района от
16.01.2014г.  № 21 </t>
  </si>
  <si>
    <t>Количество детей 5-18 лет обеспеченных дополнительным образованием, чел</t>
  </si>
  <si>
    <t>№ п/п</t>
  </si>
  <si>
    <t>Фактически достигнутые значения целевых показателей</t>
  </si>
  <si>
    <t>Уровень достижения, (%)</t>
  </si>
  <si>
    <t>план</t>
  </si>
  <si>
    <t>факт</t>
  </si>
  <si>
    <t>Срок реализации программы</t>
  </si>
  <si>
    <t>Описание целей программы</t>
  </si>
  <si>
    <t>Данные о целевом использовании бюджетных средств на реализацию программы и объемах привлеченных средств с расшифровкой по источникам</t>
  </si>
  <si>
    <t>Сведения о достижении значений (индикаторов) с обоснованием отклонений по показателям (индикаторам), плановые значения по которым не достигнуты</t>
  </si>
  <si>
    <t>Информация о внесенных изменениях в программу за отчетный период</t>
  </si>
  <si>
    <t>Выводы об эффективности реализации программы и предложения по ее дальнейшей реализации</t>
  </si>
  <si>
    <t xml:space="preserve">1)обеспечение высокого качества образования в соответствии с меняющимися запросами населения и перспективными задачами развития общества и экономики;
2) повышение эффективности реализации молодежной политики в интересах инновационного социально ориентированного развития страны;
3) cоздание условий для успешной социализации и эффективной самореализации детей  нуждающихся в особой заботе государства.
</t>
  </si>
  <si>
    <t>2. Муниципальная программа Панинского муниципального района «Социальная поддержка граждан», утвержденная постановлением администрации Панинского муниципального района  от 16.01.2014г. №15</t>
  </si>
  <si>
    <t>Улучшение положения и качества жизни населения, повышение степени их социальной защищенности, активизация участия их в жизни общества.</t>
  </si>
  <si>
    <t>плановые значения достигнуты</t>
  </si>
  <si>
    <t xml:space="preserve">1) повышение качества жилищного обеспечения населения Панинского      муниципального района путем повышения доступности жилья, роста качества и надежности предоставления жилищно-коммунальных услуг;
2)обеспечение рационального использования топливно-энергетических ресурсов за счёт реализации энергосберегающих мероприятий, повышения
энергетической эффективности в секторах экономики района  и снижения энергоемкости. Перевод предприятий коммунального комплекса и режима энергопотребления муниципальными учреждениями на энергосберегающий путь развития.
</t>
  </si>
  <si>
    <t>Минимизация социального и экономического ущерба наносимого населению и экономике области вследствие чрезвычайных ситуаций природного и техногенного характера. Обеспечение своевременного доведения сигналов и распоряжений до органов управления, гарантированное оповещение населения о возникновении  чрезвычайной ситуации (далее ЧС)</t>
  </si>
  <si>
    <t>Формирование многообразной и полноценной культурной жизни населения Панинского района</t>
  </si>
  <si>
    <t xml:space="preserve">6. Муниципальная программа Панинского муниципального района «Охрана окружающей среды», утвержденная постановлением администрации Панинского муниципального района от 16.01.2014г. № 19 </t>
  </si>
  <si>
    <t>Повышение уровня экологической безопасности граждан и сохранение природных систем</t>
  </si>
  <si>
    <t xml:space="preserve">1) увеличение численности населения, систематически занимающегося разными формами физической культуры и спорта;
2) обеспечение условий, направленных на формирование здорового образа жизни;
3) доступность физкультурно-оздоровительных услуг всем слоям и категориям населения,    популяризация детско-юношеского спорта, укрепление, модернизация и реконструкция материально-технической и спортивной базы;                        4) создание условий для сохранения и укрепления здоровья населения Панинского муниципального района путем развития инфраструктуры спорта
</t>
  </si>
  <si>
    <t xml:space="preserve">1) Создание благоприятного предпринимательского климата и условий для ведения бизнеса.
2) Повышение инновационной активности бизнеса.
3) Повышение эффективности муниципального управления 
</t>
  </si>
  <si>
    <t xml:space="preserve">9. Муниципальная программа Панинского муниципального района «Развитие сельского хозяйства, производства пищевых продуктов и инфраструктуры агропродовольственного рынка» утвержденная постановлением администрации Панинского муниципального района от
16.01.2014г.  № 22 </t>
  </si>
  <si>
    <t>10. Муниципальная программа Панинского муниципального района «Управление муниципальными финансами, создание условий для эффективного и ответственного управления муниципальными финансами, повышение устойчивости бюджетов муниципальных образований Панинского муниципального района» утвержденная постановлением администрации Панинского муниципального района от
16.01.2014г.  № 23</t>
  </si>
  <si>
    <t>4. Муниципальная программа Панинского муниципального района «Защита населения и территории Панинского муниципального района от чрезвычайных ситуаций», утвержденная постановлением администрации Панинского муниципального района от 07.09.2015г. № 366</t>
  </si>
  <si>
    <t>Прграмма реализуется эффективно.</t>
  </si>
  <si>
    <t>доля выпускников муниципальных общеобразовательных организаций, сдавших ЕГЭ, в общей численности выпускников муниципальных общеобразовательных организаций</t>
  </si>
  <si>
    <t>1. Организация бюджетного процесса;
2. Обеспечение сбалансированности и устойчивости бюджетной системы Панинского муниципального района;
3. Развитие системы межбюджетных отношений и повышение эффективности управления муниципальными финансами;
4. Обеспечение реализации муниципальной программы.</t>
  </si>
  <si>
    <t xml:space="preserve">7. Муниципальная программа Панинского муниципального района «Развитие физической культуры и спорта», утвержденная постановлением администрации Панинского муниципального района от 01.09.2015 года № 359 </t>
  </si>
  <si>
    <t>плановые значения целевых показателей достигнуты</t>
  </si>
  <si>
    <t>3. Муниципальная программа Панинского муниципального района «Обеспечение доступным и комфортным жильем и коммунальными услугами населения Панинского муниципального района», утвержденная постановлением администрации Панинского муниципального района  от 22.09.2014г. № 468</t>
  </si>
  <si>
    <t xml:space="preserve">                             </t>
  </si>
  <si>
    <t>Мероприятие 1. "Обеспечение жильем молодых семей"</t>
  </si>
  <si>
    <t>Мероприятие 2. "Обеспечение земельных участков, предназначенных для предоставления семьям, имеющим трех и более детей и комплексной застройки малоэтажного жилья и жилья экономкласса инженерной инфрас-труктурой"</t>
  </si>
  <si>
    <t>Мероприятие 3. "Газификация Панинского муниципального района"</t>
  </si>
  <si>
    <t>Мероприятие 1. Приобретение коммунальной специализированной техники.</t>
  </si>
  <si>
    <t xml:space="preserve"> Меропритие 1. Предоставление субсидий местным бюджетам на софинансирование расходных обязательств, возникающих при выполнении полномочий органов местного самоуправления по вопросам местного значения в сфере обеспечения уличного освещения, включаемых в том числе на возмещение затрат инвестору в рамках энергосервисных контрактов.</t>
  </si>
  <si>
    <t>Мероприятие 2. Проведения мероприятий по энергосбережению и повышению энергетической эффективности для повышения эффективности использования топливно – энергетических ресурсов Панинского муниципального района.</t>
  </si>
  <si>
    <t>Мероприятие 1. Приобретение автобусов и техники для жилищно-коммунального хозяйства, работающих на газомоторном топливе</t>
  </si>
  <si>
    <t>ремонт автомобильных дорог местного значения, км.</t>
  </si>
  <si>
    <t>Мероприятие 1. Профилактика терроризма и экстремизма</t>
  </si>
  <si>
    <t>Мероприятие 2. Повышение уровня информирования населения о возникновении ЧС и принятых мерах по их ликвидации</t>
  </si>
  <si>
    <t>Мероприятие 3.Сокращение времени оповещения населения</t>
  </si>
  <si>
    <t>Мероприятие 4. Повышение качества и эффективности взаимодействия оперативных групп при ликвидации ЧС с целью уменьшения возможного социального ущерба</t>
  </si>
  <si>
    <t>Мероприятие 1. Обеспечение деятельности ЕДДС муниицпального района по совершенствованию мониторинга и прогнозирования</t>
  </si>
  <si>
    <t>Мероприятие 1.Финансовое обеспечение деятельности МКОУ ДОД
«ДШИ р.п.Панино»</t>
  </si>
  <si>
    <t>Мероприятие 2. Капитальный ремонт здания МКОУ ДОД "ДШИ р.п. Панино"</t>
  </si>
  <si>
    <t>Мероприятие 3. Модернизация материально-технической базы,
техническое оснащение учреждения</t>
  </si>
  <si>
    <t>Мероприятие 4. Художественно-эстетическое воспитание учащихся
через организацию и проведение конкурсов, смотров,
фестивалей, посещение и участие в творческих
мероприятиях</t>
  </si>
  <si>
    <t>Количество учащися, принявшие участие в творческих мероприятиях,человек</t>
  </si>
  <si>
    <t>Мероприятие 5. Повышение квалификации работников</t>
  </si>
  <si>
    <t>Мероприятие 1.Финансовое обеспечение деятельности МКУК
«МДКиД»</t>
  </si>
  <si>
    <t>Мероприятие 2. Модернизация материально-технической базы,
техническое оснащение учреждения</t>
  </si>
  <si>
    <t>Мероприятие 3. Организация и проведение культурно-массовых
мероприятий, смотров, конкурсов, фестивалей,
творческих отчетов самодеятельного народного
творчества; организация кино и
видеообслуживания населения</t>
  </si>
  <si>
    <t>проведение культурно массовых мероприятий, ед.</t>
  </si>
  <si>
    <t>Мероприятие 4. Повышение квалификации работников</t>
  </si>
  <si>
    <t>Мероприятие 5. Финансовое обеспечение деятельности филиалов МКУК "МДКиД"-КДЦ кинотеатр "Восток"</t>
  </si>
  <si>
    <t>Мероприятие 1. Финансовое обеспечение деятельности МКУК
«ПМЦБ»</t>
  </si>
  <si>
    <t>Мероприятие 2. Комплектование книжных фондов библиотек</t>
  </si>
  <si>
    <t>Приобретение новых книг, ед.</t>
  </si>
  <si>
    <t>Мероприятие 3. Развитие и модернизация библиотечного дела,
внедрение новых технологий и форм
деятельности</t>
  </si>
  <si>
    <t>Мероприятие 4. Организация и проведение мероприятий</t>
  </si>
  <si>
    <t>Количество проведенных мероприятий, ед.</t>
  </si>
  <si>
    <t>Мероприятие 1. Финансовое обеспечение деятельности МКУ
П «ЦБУК» и выполнение других обязательств
органов местного самоуправления</t>
  </si>
  <si>
    <t>Мероприятие 1. Финансовое обеспечение деятельности отдела
по культуре администрации муниципального
района и выполнение других обязательств
органов местного самоуправления</t>
  </si>
  <si>
    <t>Мероприятие 2. Оформление документов для постановки на учет гидротехнических сооружений в качестве бесхозяйных</t>
  </si>
  <si>
    <t>Мероприятие 3. Разработка проектно-сметной документации и капитальный ремонт гидротехнических сооружений, находящихся в муниципальной собственности</t>
  </si>
  <si>
    <t xml:space="preserve">Мероприятие 1. Проведение акций, мероприятий, в том числе, в школах, в связи с ежегодным всемирным днем окружающей среды (5 июня). </t>
  </si>
  <si>
    <t xml:space="preserve"> 6.1</t>
  </si>
  <si>
    <t xml:space="preserve"> 6.2</t>
  </si>
  <si>
    <t>Мероприятие 1. "Осуществление консультирования граждан по социальным вопросам и оказание помощи в составлении соответствующей документации"</t>
  </si>
  <si>
    <t>Мероприятие 1. "Обеспечение мер социальных гарантий муниципальных служащих в связи с выходом их на пенсию"</t>
  </si>
  <si>
    <t>Количество пожилых людей, получивших доплаты к пенсиям, человек</t>
  </si>
  <si>
    <t>Мероприятие 2. "Организация правовой и социальной работы по защите прав и интересов ветеранов и инвалидов войны и труда"</t>
  </si>
  <si>
    <t>Количество организаций, получивших безвозмездные перечисления, ед.</t>
  </si>
  <si>
    <t>Мероприятие 1. "Обеспечение мер по оказанию помощи населению в социальной поддержке"</t>
  </si>
  <si>
    <t>Мероприятие 1. Информационная и кон-сультационная поддержка субъектов малого и среднего предпринимательства</t>
  </si>
  <si>
    <t xml:space="preserve">Мероприятие 2. Предоставление грантов начинающим субъектам малого предпринимательства </t>
  </si>
  <si>
    <t>Мероприятие 4. Предоставление субсидий субъектам малого и среднего предпринимательства на компенсацию части затрат, связанных с  уплатой первого взноса (аванса) по договорам лизинга оборудования.</t>
  </si>
  <si>
    <t>Мероприятие 1. Повышение инвестиционной привлекательности Панинского муниципального района</t>
  </si>
  <si>
    <t>Мероприятие 2. Строительство здания детского сада в р.п.Панино</t>
  </si>
  <si>
    <t>Мероприятие 1. Организация проведения оплачиваемых общественных работ</t>
  </si>
  <si>
    <t>Количество поселений принявших участие в мероприятии, ед.</t>
  </si>
  <si>
    <t>Мероприятие 2. Снижение напряженности на рынке труда</t>
  </si>
  <si>
    <t>Мероприятие 1. Аттестация автоматизированного рабочего места и ежегодный контроль эффективности мер защиты объектов информатизации</t>
  </si>
  <si>
    <t>Проведение промежуточной аттестации компьютера для защиты информации, ед.</t>
  </si>
  <si>
    <t>Мероприятие 1. Финансовое обеспечение деятельности администрации Панинского муниципального района</t>
  </si>
  <si>
    <t>Мероприятие 1. Финансовое обеспечение деятельности контрольного органа Совета народных депутатов Панинского муниципального района</t>
  </si>
  <si>
    <t>Мероприятие 1. Финансовое обеспечение деятельности МКУ "ЦООДОМС"</t>
  </si>
  <si>
    <t>Мероприятие 1. Приобретение основных средств</t>
  </si>
  <si>
    <t>Мероприятие 2. Создание в администрации Панинского муниципального района парламентского центра</t>
  </si>
  <si>
    <t>Мероприятие 3. Проведение ремонтных работ</t>
  </si>
  <si>
    <t xml:space="preserve"> 9.6</t>
  </si>
  <si>
    <t>Уровень оказания муниципальными учреждениями Панинского района муниципальных  услуг (выполнения работ) от предусмотренного муниципальным заданием объема в рамках реализации муниципальной программы, %</t>
  </si>
  <si>
    <t>1.1. Мероприятие «Финансирование и развитие МКУ Панинский «ИКЦ АПК»</t>
  </si>
  <si>
    <t>Уровень оказания муниципальными учреждениями Панинского района муниципальных  услуг (выполнения работ) от предусмотренного муниципальным заданием объема в рамках реализации муниципальной программы,%</t>
  </si>
  <si>
    <t>2.1. Мероприятие «Проведение конкурсов, выставок, семинаров и совещаний, дня работника сельского хозяйства и перерабатывающей промышленности, предварительное подведение итогов работы на уборке зерновых, сахарной свеклы»</t>
  </si>
  <si>
    <t>минимальное количество проведенных конкурсов, выставок, семинаров и прочих научно-практических мероприятий в год, ед.</t>
  </si>
  <si>
    <t>2.2. Мероприятие «Формирование системы единого информационно-управляющего пространства для принятия управленческих решений и обеспечения реализации мероприятий муниципальной программы»</t>
  </si>
  <si>
    <t>наличие в информационно-телекоммуникационной сети Интернет сайта МКУ Панинский «ИКЦ АПК»</t>
  </si>
  <si>
    <t xml:space="preserve"> 9.7</t>
  </si>
  <si>
    <t>1. Основное мероприятие «Улучшение жилищных условий граждан, в том числе молодых семей и молодых специалистов, проживающих и работающих в сельской местности»</t>
  </si>
  <si>
    <t>Основное мероприятие "Обеспечение проведения эпизоотических мероприятий"</t>
  </si>
  <si>
    <t>Основное мероприятие "Обеспечение проведения сельскохозяйственной переписи в 2016 году"</t>
  </si>
  <si>
    <t>2014-2019</t>
  </si>
  <si>
    <t xml:space="preserve"> 10.1</t>
  </si>
  <si>
    <t>Основное мероприятие 1. Нормативное правовое регулирование бюджетного процесса и других правоотношений</t>
  </si>
  <si>
    <t>Своевременное внесение изменений в Решение Совета народных депутатов о бюджетном процессе в Панинском муниципальном районе в соответствии с требованиями действующего федерального бюджетного законодательства, Воронежской области и Панинского муниципального района</t>
  </si>
  <si>
    <t>Основное мероприятие 2. Составление проекта муниципального бюджета на очередной финансовый год и плановый период</t>
  </si>
  <si>
    <t>Соблюдение порядка и сроков разработки проекта муниципального бюджета, установленных правовым актом администрации Панинского муниципального района</t>
  </si>
  <si>
    <t>Основное мероприятие 3. Организация исполнения муниципального бюджета и формирование бюджетной отчетности</t>
  </si>
  <si>
    <t>Составление и утверждение сводной бюджетной росписи муниципального бюджета в сроки, установленные бюджетным законодательством Российской Федерации ,Воронежской области и Панинского муниципального района</t>
  </si>
  <si>
    <t>Основное мероприятие 4. Управление резервным фондом администрации Панинского муниципального района и иными средствами  на исполнение расходных обязательств Панинского муниципального района</t>
  </si>
  <si>
    <t>Удельный вес резервного фонда администрации Панинского муниципального района в общем объеме расходов  бюджета Панинского муниципального района, 0,1 %</t>
  </si>
  <si>
    <t>Основное мероприятие 5. Управление муниципальным долгом Панинского муниципального района</t>
  </si>
  <si>
    <t>Основное мероприятие 6. Обеспечение доступности информации о бюджетном процессе в Панинском муниципальном районе</t>
  </si>
  <si>
    <t>Проведение публичных слушаний по проекту  бюджета  Панинского муниципального района на очередной финансовый год и плановый период и по годовому отчету об исполнении муниципального бюджета</t>
  </si>
  <si>
    <t>Основное мероприятие 1. Совершенствование системы распределения межбюджетных трансфертов муниципальным образованиям Панинского муниципального района</t>
  </si>
  <si>
    <t>Основное мероприятие 2. Выравнивание бюджетной обеспеченности муниципальных образований</t>
  </si>
  <si>
    <t>Соотношение фактического финансирования расходов муниципального бюджета, направленных на выравнивание бюджетной обеспеченности муниципальных образований к их плановому назначению, предусмотренному решением Совета народных депутатов  о муниципальном бюджете на соответствующий период и (или) сводной бюджетной росписью района, %</t>
  </si>
  <si>
    <t>Основное мероприятие 3. Поддержка мер по обеспечению сбалансированности местных бюджетов</t>
  </si>
  <si>
    <t>Соотношение фактического финансирования расходов в форме дотаций бюджетам городских и сельских поселений на поддержку мер по обеспечению сбалансированности местных бюджетов к их объему, предусмотренному Решением Совета народных депутатов о  бюджете Панинского муниципального района на соответствующий период и (или) сводной бюджетной росписью и распределенному городским и сельским поселениям в соответствии с постановлениями и распоряжениями администрации Панинского муниципального района, %</t>
  </si>
  <si>
    <t>Основное мероприятие 4. Софинансирование приоритетных социально значимых расходов местных бюджетов</t>
  </si>
  <si>
    <t>Основное мероприятие 5. Содействие повышению качества управления муниципальными финансами</t>
  </si>
  <si>
    <t>Уровень исполнения плановых назначений по расходам на реализацию подпрограммы, %.</t>
  </si>
  <si>
    <t>Основное мероприятие 3. Финансовое обеспечение деятельности подведомственных учреждений</t>
  </si>
  <si>
    <t>Основное мероприятие 1 "Поддержка территориального общественного самоуправления"</t>
  </si>
  <si>
    <t xml:space="preserve">1.1.Содействие социально-экономическому развитию муниципальных образований Воронежской области. 1.2. Ежегодные членские взносыв ассоциацию "Советов муниципальных образований"2.   Благоустройство территорий  воинских захоронений и братских могил, расположенных на территории Панинского  района;                                     </t>
  </si>
  <si>
    <t>Мероприятие 1 Строительство здания детского сада</t>
  </si>
  <si>
    <t>Мероприятие 3       Материально-техническое оснащение зданий ДО</t>
  </si>
  <si>
    <t>Мероприятие 4       Повышение квалификации работников ДО</t>
  </si>
  <si>
    <t>Мероприятие 5     Финансовое обеспечение деятельности ДО</t>
  </si>
  <si>
    <t>Мероприятие  2       Аттестация педагогических работников</t>
  </si>
  <si>
    <t>Мероприятие     3     Повышение качества через независимые формы оценивания</t>
  </si>
  <si>
    <t>Мероприятие  5      Укрепление МТБ ОУ</t>
  </si>
  <si>
    <t>Мероприятие  6      Обеспечение противопожарной безопасности</t>
  </si>
  <si>
    <t>Мероприятие  7                Охрана жизни и здоровья детей</t>
  </si>
  <si>
    <t>Мероприятие   8       Школьный автобус</t>
  </si>
  <si>
    <t>Мероприятие  9        Финансовое обеспечение ОУ</t>
  </si>
  <si>
    <t>Мероприятие 1       Финансовое обеспечение учреждений дополнительного образования</t>
  </si>
  <si>
    <t>Мероприятие 1        Сохранение и укрепление МТБ</t>
  </si>
  <si>
    <t>Мероприятие  2      Организация и финансирование воспитательной работы</t>
  </si>
  <si>
    <t>Мероприятие   1      Вовлечение молодежи в социальную практику</t>
  </si>
  <si>
    <t>Мероприятие 1. «Субвенция бюджету муниципального образования на обеспечение выплат единовременного пособия при всех формах устройства детей, лишенных родительского попечения, в семью»</t>
  </si>
  <si>
    <t>Мероприятие 2. «Субвенция бюджету муниципального образования на обеспечение выплат приемной семье на содержание подопечных детей»</t>
  </si>
  <si>
    <t>Мероприятие 3. «Субвенция бюджету муниципального образования на обеспечение выплат семьям опекунов на содержание подопечных детей»</t>
  </si>
  <si>
    <t>Мероприятие 4. «Субвенция бюджету муниципального образования на обеспечение выплаты вознаграждения, причитающегося приемному родителю»</t>
  </si>
  <si>
    <t>Мероприятие 5. «Субвенция бюджету на выплату единовременного пособия при передаче ребенка на воспитание в семью»</t>
  </si>
  <si>
    <t>Мероприятие 6. «Субвенция бюджету на выплату единовременного пособия при устройстве в семью ребенка-инвалида или ребенка, достигшего возраста 10 лет, а также при одновременной передаче на воспитание в семью ребенка вместе с его братьями (сестрами)»</t>
  </si>
  <si>
    <t>Мероприятие 7. «Субвенция на выполнение переданных полномочий по организации и осуществлению деятельности по опеке и попечительству»</t>
  </si>
  <si>
    <t xml:space="preserve">Мероприятие 2    Капитальный и текущий ремонт   </t>
  </si>
  <si>
    <t>Мероприятие 1.          Развитие систем поддержки талантливых детей и творческих педагогов</t>
  </si>
  <si>
    <t>Количество поселений, получивших субсидию на софинансирование расходных обязательств, ед.</t>
  </si>
  <si>
    <t>Численность отловленных безнадзорных животных.</t>
  </si>
  <si>
    <t>7.2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</si>
  <si>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</si>
  <si>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</si>
  <si>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</si>
  <si>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</si>
  <si>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</si>
  <si>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</si>
  <si>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</si>
  <si>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</si>
  <si>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</si>
  <si>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Программа реализуется эффективно.</t>
  </si>
  <si>
    <t>11.Муниципальная программа Панинского муниципального района «Содействие развитию муниципальных образований и местного самоуправления» утвержденная постановлением администрации Панинского муниципального района от
12.03.2014г.  № 126..</t>
  </si>
  <si>
    <t>Количество педагогических работников дополнительного образования, прошедших курсы повышения квалификации</t>
  </si>
  <si>
    <t>Количество получателей услуг в сфере учета и отчетности в сфере учреждений культуры</t>
  </si>
  <si>
    <t>Уровень выплат по начислению з/платы, налогов, коммунальных услуг, медицинских услуг,  услуг связи,  транспортных услуг</t>
  </si>
  <si>
    <t>Уровень начисления з/платы, налогов  и обслуживание программ СНД</t>
  </si>
  <si>
    <t>Уровень начисления з/платы, налогов  и обслуживание программ ЦООДОМС</t>
  </si>
  <si>
    <t xml:space="preserve">Приобретение транспортных средств, приобретение орг.техники, приобретение бытового оборудования </t>
  </si>
  <si>
    <t>Уплата членских взносов в ассоциацию МР,%</t>
  </si>
  <si>
    <t>Соотношение фактического финансирования расходов к плановому, %</t>
  </si>
  <si>
    <t>уровень оснащенности общеобразовательных учреждений в соответствии с современными требованиями</t>
  </si>
  <si>
    <t>уровень обеспеченности горячим питанием учащихся в общей их численности</t>
  </si>
  <si>
    <t>уровень охвата подвозимых учащихся в общей их численности</t>
  </si>
  <si>
    <t>уровень обеспеченности эффективной деятельности МКУ Панинская "ЦБУО" с целью выполнения поставленных целей и задач</t>
  </si>
  <si>
    <t>уровень обеспеченности эффективной деятельности отдела по образованию с целью выполнения поставленных целей и задач</t>
  </si>
  <si>
    <t>создание необходимых условий для семейного жизнеустройства детей-сирот и детей, оставшихся без попечения родителей</t>
  </si>
  <si>
    <t>уровень обеспеченности кадрами и условий работы органов опеки для осуществления деятельности по  созданию необходимых условий для семейного жизнеустройства детей-сирот и детей, оставшихся без попечения родителей</t>
  </si>
  <si>
    <t>уровень обеспеченности учащихся  в соответствии современными требованиями</t>
  </si>
  <si>
    <t>создание нгеобходимых условий для комфортного прибывания детей дошкольного возраста в учреждениях ДОО</t>
  </si>
  <si>
    <t>О.В. Сафонова</t>
  </si>
  <si>
    <t>Мероприятие 1. Строительство межмуниципального экологического отходоперерабатывающего комплекса  на территории Панинского муниципального района</t>
  </si>
  <si>
    <t>Мероприятие 2. Очистка от мусора береговой полосы водных объектов рыбохозяйственного значения в местх наиболее часто посещаемых отдыхающими.</t>
  </si>
  <si>
    <t>Количество граждан, получивших социальную поддержку (материальную помощь), человек</t>
  </si>
  <si>
    <t>Мероприятие 3.Субсидирование части затрат субъектов малого и среднего предпринимательства, связанных с приобретением оборудования в целях создания и развития модернизации производства товаров</t>
  </si>
  <si>
    <t>Мероприятие 2. Мобилизационная подготовка, проведение занятий, тренировка и обучение персонала</t>
  </si>
  <si>
    <t xml:space="preserve">Программа реализуется эффективно. </t>
  </si>
  <si>
    <t>Мероприятие № 2 Реконструкция водопроводных сетей и сооружений в с Красный Лиман-2 Панинского района Воронежской области</t>
  </si>
  <si>
    <t>Мероприятие 3 Разработка проектно-сметной документации "Реконструкция с расширением водопроводных сетей и сооружений р.п. Панино Панинского муниципального района Воронежской области.</t>
  </si>
  <si>
    <t>Мероприятие 1. Капитальный ремонт, ремонт автомобильных  дорог общего пользования местного значения на территории Панинского муниципального района.</t>
  </si>
  <si>
    <t>Мероприятие 2. Строительство автомобильной дороги "Панино-Борщево" п. Отрада км 3+755 - автомобильная дорога "Курск-Борисоглебск" -Панино-Эртиль в Панинском муниципальном районе Воронежской области.</t>
  </si>
  <si>
    <t>Мероприятие 1. Проектирование, строительство, реконструкция, капитальный ремонт и содержание автомобильных дорог общего пользования местного значения.</t>
  </si>
  <si>
    <t>Мероприяте 2. Передача  отдельных полномочий Панинского муниципального района Воронежсмкой области по дорожной деятельности в отношении автомобильных дорог местного значения в границах населенных  пунктов.</t>
  </si>
  <si>
    <t>Мероприятие 3. Повышение безопасности дорожного движения в Панинском муниципальном районе</t>
  </si>
  <si>
    <t>Мероприятие 1. «Расходы на обеспечение сохранности и ремонт военно-мемориальных объектов на территории Панинского муниципального района»</t>
  </si>
  <si>
    <t xml:space="preserve"> Мероприятие 2 "Ежегодные членские взносы в ассоциацию "Советов муниципальных образований"</t>
  </si>
  <si>
    <t>Мероприятие 3. Выдача разрешений на строительство объекта, ввод объекта в эксплуатацию, выдача разрешений о согласовании архитектурно-градостроительного облика объекта капитального строительства</t>
  </si>
  <si>
    <t>Мероприятие 4. Осуществление муниципального жилищного контроля</t>
  </si>
  <si>
    <t>Мероприятие 5.Передача осуществления части полномочий поселений по выполнению организационно-технических мероприятий, связанных с размещением муниципального заказа</t>
  </si>
  <si>
    <t>По мероприятию "Членские взносы в ассоциацию "Совет муниципальных образований" перечислено 25 тыс.руб. , заключено 12 соглашений о передаче осуществления части полномочий   поселений по выполнению организационно-технических мероприятий, связанных с размещением муниципального заказа в соответствии с Федеральным законом от 5 апреля 2013 г. № 44-ФЗ</t>
  </si>
  <si>
    <t>Соотношение средней зараплаты пед. работников к средней з/плате по региону в % отношении по дорожной карте</t>
  </si>
  <si>
    <t>Соотношение средней зараплаты работников учреждений культуры к средней заработной плате по региону в % отношении  по дорожной картек средней з/плате по региону в % отношении по дорожной карте</t>
  </si>
  <si>
    <t>Мероприятие 5: Развитие музейного дела</t>
  </si>
  <si>
    <t>Выручка от продажи билетов кинофильмов, тыс.руб</t>
  </si>
  <si>
    <t>Уровень начисления з/платы, налогов  и обслуживание программ отдела культуры</t>
  </si>
  <si>
    <t>Мероприятие  4 Информация школ</t>
  </si>
  <si>
    <t>Мероприятие № 10  Финансирование групп детских садов при ОУ</t>
  </si>
  <si>
    <t>Мероприятие 13 Финансовое обеспечение деятельности детских садов при образовательных учреждениях и денежное обеспечение их работников</t>
  </si>
  <si>
    <t>Мероприятие 12   Предоставление субсидиибюджетному общеобразовательному учреждению (МБЩУ Панинская СОШ)</t>
  </si>
  <si>
    <t>Мероприятие 6   Предоставление субсидий бюджетным учреждениям</t>
  </si>
  <si>
    <t>Мерприятие 7 Финансовое обеспечение групп дошкольного образования, организованных при МКУ ДО Панинский "ЦДТ"</t>
  </si>
  <si>
    <t>Мероприятие 5 Организация и финансирование воспитательной работы, содержательного досуга и отдыха детей  в период  оздоровительной компании</t>
  </si>
  <si>
    <t>Мероприятие  4     Гражданское образование и патриотическое воспитание молодежи, содействие формированию правовых. Культурных и нравственных ценностей среди молодежи</t>
  </si>
  <si>
    <t xml:space="preserve">И. о. заместителя главы администрации Панинского муниципального района- начальник отдела по управлению муниципальным имуществом и экономическому развитию  администрации Панинского муниципального района </t>
  </si>
  <si>
    <t>Исполнитель                           (47344)4-76-91</t>
  </si>
  <si>
    <t>Создание необходимых условий для работы групп детских садов при ОУ</t>
  </si>
  <si>
    <t>создание необходимых условий для работы  общеобразовательного учреждению (МБОУ Панинская СОШ)</t>
  </si>
  <si>
    <t>уровень   финансового обеспечение деятельности детских садов при образовательных учреждениях</t>
  </si>
  <si>
    <t>Удельный вес детей-инвалидов, обучающихся по программам общего образования на дому с использованием дистанционных образовательных технологий, в общей численности детей-инвалидов, которым не противопоказано обучение</t>
  </si>
  <si>
    <r>
      <rPr>
        <b/>
        <sz val="14"/>
        <color indexed="8"/>
        <rFont val="Times New Roman"/>
        <family val="1"/>
      </rPr>
      <t xml:space="preserve"> Пояснительная записка                                                                                                                                           
к отчету о ходе реализации муниципальных программ Панинского муниципального района Воронежской области
за  2018 год</t>
    </r>
    <r>
      <rPr>
        <sz val="14"/>
        <color indexed="8"/>
        <rFont val="Times New Roman"/>
        <family val="1"/>
      </rPr>
      <t xml:space="preserve">
</t>
    </r>
  </si>
  <si>
    <t>2014-2021</t>
  </si>
  <si>
    <t>Отчет о совместимости для Отчет по реализации ПМ за  2017 Панино.xls</t>
  </si>
  <si>
    <t>Дата отчета: 16.01.2019 13:03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</si>
  <si>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</si>
  <si>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</si>
  <si>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</si>
  <si>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</si>
  <si>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 xml:space="preserve">Количество акций, мероприятий в связи с проведением всемирного дня окружающей среды </t>
  </si>
  <si>
    <t>Количество проведенных субботников по очистке от мусора береговой линиии водных объектов</t>
  </si>
  <si>
    <t>Всего: 0,0  тыс. руб, в т.ч. За счет местного бюджета 0.00 тыс.руб</t>
  </si>
  <si>
    <t>Основное мероприятие6.    Распределение прочих межбюджетных трансфертов</t>
  </si>
  <si>
    <t>Материально-техническое оснащение объектов культуры(мебель, телефон, оборудование), ед.</t>
  </si>
  <si>
    <t>количество приобретенных основных средств, ед.</t>
  </si>
  <si>
    <t xml:space="preserve">Мероприятие 8    Компенсация, выплачеваемая родителям в целях материальной поддержки воспитания и обучения детей, посещающих </t>
  </si>
  <si>
    <t xml:space="preserve">Развитие спортивной инфраструктуры, ед </t>
  </si>
  <si>
    <t>Количество субъектов малого и среднего предпринимательства, получивших финансовую поддержку на субсидирование части затрат, связанных с приобретением оборудования, чел</t>
  </si>
  <si>
    <t>Количество субъектов малого и среднего предпринимательства, получивших финансовую поддержку, чел</t>
  </si>
  <si>
    <t>Плановые значения достигнуты</t>
  </si>
  <si>
    <t>Количество мест в образовательных организациях, реализующих образовательную программу дошкольного образования для детей в возрасте от 3 до 7 лет</t>
  </si>
  <si>
    <t>Доля педагогических и руководящих работников общеобразовательных организаций, прошедших курсы повышения квалификации по персонифицированной модели повышения квалификации, в общей численности педагогических и руководящих работников общеобразовательных организаций, %</t>
  </si>
  <si>
    <t xml:space="preserve">Уровень общеобразовательных учреждений в соответствии с требованиями противопожарной безопасности к общему количеству общеобразовательных учреждений, % </t>
  </si>
  <si>
    <t>уровень обеспеченности ОУ  в соответствии современными требованиями</t>
  </si>
  <si>
    <t>Удельный вес обучающихся муниципальных общеобразовательных организаций, которым предоставлена возможность обучаться в соответствии с требованиями, к общей численности обучающихся</t>
  </si>
  <si>
    <t>Количество учреждений дополнительного образования, улучшивших материально-техническую базу от общего числа учреждений дополнительного образования</t>
  </si>
  <si>
    <t xml:space="preserve">Количество разрешений на строительство объекта                                          
 Количество разрешений на ввод объекта в эксплуатацию.                               
</t>
  </si>
  <si>
    <t>Строительство автомобильной дороги "Панино-Борщево" п. Отрада км 3+755 - автомобильная дорога "Курск-Борисоглебск" -Панино-Эртиль в Панинском муниципальном районе Воронежской области, протяженностью, км.</t>
  </si>
  <si>
    <t>Проведение реконструкции водопроводных сетей и сооружений в с Красный Лиман-2 Панинского района Воронежской области, км</t>
  </si>
  <si>
    <t>Приобретение коммунальной техники, ед</t>
  </si>
  <si>
    <t>Количество заключенных Соглашений о передаче осуществления части полномочий   поселений по выполнению организационно-технических мероприятий, связанных с размещением муниципального заказа в соответствии с Федеральным законом от 5 апреля 2013 г. № 44-ФЗ</t>
  </si>
  <si>
    <t>5.Муниципальная программа Панинского муниципального района «Развитие культуры и туризма», утвержденная постановлением администрации Панинского муниципального района от 16.01.2014г. № 18</t>
  </si>
  <si>
    <t>1.Муниципальная программа Панинского муниципального района «Развитие образования», утвержденная постановлением администрации Панинского муниципального района от 01.09.2015 года №358</t>
  </si>
  <si>
    <t xml:space="preserve">Отчет
о ходе реализации муниципальных программ 
(финансирование программ) за  2019 г.
</t>
  </si>
  <si>
    <t>Мероприятие 3 Разработка проектно-сметной документации по объекту "Стадион Гребенникова 1А" в р.п. Панино</t>
  </si>
  <si>
    <t>Мероприятие 4  Разработка проектно-сметной документации по объекту "Лыжероллерная трасса в северной части р.п. Панино"</t>
  </si>
  <si>
    <t>Мероприятие 5 Строительство гаражей</t>
  </si>
  <si>
    <t>Разработка проектно-сметной документации по объекту "Стадион Гребенникова 1А" в р.п. Панино</t>
  </si>
  <si>
    <t>Разработка проектно-сметной документации по объекту "Лыжероллерная трасса в северной части р.п. Панино"</t>
  </si>
  <si>
    <t>Всего 51567,3  тыс. руб. в том числе а счет средств:   областного бюджета - 157,7 тыс.руб.,         местного бюджета - 51409,6 тыс.руб.</t>
  </si>
  <si>
    <r>
      <rPr>
        <b/>
        <sz val="12"/>
        <color indexed="8"/>
        <rFont val="Times New Roman"/>
        <family val="1"/>
      </rPr>
      <t>1)</t>
    </r>
    <r>
      <rPr>
        <sz val="12"/>
        <color indexed="8"/>
        <rFont val="Times New Roman"/>
        <family val="1"/>
      </rPr>
      <t xml:space="preserve">  Постановление администрации Панинского муниципального района "О внесении изменений в муниципальную программу Панинского муниципального района Воронежской области от 29.12.2017 № 481 "Экономическое развитие и иновационная экономика", утвержденную постановлением администрации Панинского муниципального района Воронежской области от 16.01.2014 № 21"                                                                                           2)   Постановление администрации Панинского муниципального района Воронежской области  от 24.08.2018 № 263 "   О внесении изменений в муниципальную программу Панинского муниципального района Воронежской области "Экономическое развитие и иновационная экономика", утвержденную постановлением администрации Панинского муниципального района Воронежской области от 16.01.2014 № 21"                                                     3)     Постановление администрации Панинского муниципального района  от22.10.2018 № 315 "О внесении изменений в муниципальную программу Панинского муниципального района Воронежской области от 29.12.2017 № 481 "Экономическое развитие и иновационная экономика", утвержденную постановлением администрации Панинского муниципального района Воронежской области от 16.01.2014 № 21"                                                                                           4)   Постановление администрации Панинского муниципального района Воронежской области  от 28.11.2018 № 412 "   О внесении изменений в муниципальную программу Панинского муниципального района Воронежской области "Экономическое развитие и иновационная экономика", утвержденную постановлением администрации Панинского муниципального района Воронежской области от 16.01.2014 № 21"                                                    5) Постановление администрации Панинского муниципального района Воронежской области от 17.12.2018 № 454 " О внесении изменений в постановление администрации Панинского муниципального района "Об утверждении муниципальной прогрммы Панинского муниципального района Воронежской области "Экономическое развитие и инновационная экономика" от 16.01.2014 № 21".                                                6) Постановление администрации Панинского муниципального района Воронежской области от 29.12.2018 №487 " О внесении изменений в постановление администрации Панинского муниципального района "Об утверждении муниципальной прогрммы Панинского муниципального района Воронежской области "Экономическое развитие и инновационная экономика" от 16.01.2014 № 21 ( вредакции простановления администрации Панинского муниципального района Воронежской области от 17.12.2018 № 454".     7) Постановление администрации Панинского муниципального района Воронежской области от 29.12.2018 №487 " О внесении изменений в постановление администрации Панинского муниципального района "Об утверждении муниципальной прогрммы Панинского муниципального района Воронежской области "Экономическое развитие и инновационная экономика" от 16.01.2014 № 21 ( вредакции простановления администрации Панинского муниципального района Воронежской области от 30.12.2019 № 643").     </t>
    </r>
  </si>
  <si>
    <t>Мероприятие 2.Оказание материальной помощи населению при переходе на цифровое телевидение</t>
  </si>
  <si>
    <r>
      <rPr>
        <b/>
        <sz val="12"/>
        <color indexed="8"/>
        <rFont val="Times New Roman"/>
        <family val="1"/>
      </rPr>
      <t>1)</t>
    </r>
    <r>
      <rPr>
        <sz val="12"/>
        <color indexed="8"/>
        <rFont val="Times New Roman"/>
        <family val="1"/>
      </rPr>
      <t xml:space="preserve">  Постановление администрации Панинского муниципального района от 29.12.2017 № 483, Постановление администрации Панинского муниципального района от 17.12.2018, № 455, Постановление администрации Панинского муниципального района  от 29.12.2018 № 486. Постановление администрации Панинского муниципального района  от 30.12.2019 № 617. </t>
    </r>
  </si>
  <si>
    <t>Всего 4438,48 тыс.руб, в том числе за счет средств:                  местного бюджета - 4424,48, из областного бюджета  - 14,0 тыс.руб.</t>
  </si>
  <si>
    <t>В рамках программы было выплачено доплат к пенсиям 50 чел., в сумме 3744,63 тыс.руб,  безвозмездные перечисления организациям составили 499,85 тыс.руб., 8 человек  получил материальную помощь в рамках мероприятия "Обеспечение мер по оказанию помощи населению в социальной поддержке" и 14 человек в рамках мероприятия "Оказание материальной помощи населению при переходе на цифровое телевидиние"</t>
  </si>
  <si>
    <t>Количество граждан, получивших социальную поддержку (материальную помощь при переходе на цифровое телевидение), человек</t>
  </si>
  <si>
    <t xml:space="preserve">В рамках программы   12 поселений Панинского района приняли участие в организации проведения общественных оплачиваемых работ, приобретено   3 единицы транспортных  средств, 52 единицы  основных средств (оргтехника, мебель и др.) на проведение ремонтных работ израсходовано 9430,6 тыс.руб. (за счет местного бюджета) </t>
  </si>
  <si>
    <t>Создание заглубленного пункта управления Панинского райноа, ед.</t>
  </si>
  <si>
    <t xml:space="preserve"> 6                   5                    0</t>
  </si>
  <si>
    <t xml:space="preserve"> 6                5              0</t>
  </si>
  <si>
    <t>Всего за 2018 год  380,9 тыс.руб, в т.ч. за счет местного бюджета 380,9  т.р.</t>
  </si>
  <si>
    <t>1) Постановление администрации Панинского муниципального района 13.11.2014г   №  568 "О внесении изменений в муниципальную программу Панинского муниципального района «Содействие развитию муниципальных образований и местного самоуправления», утвержденную постановлением администрации Панинского муниципального района от 12.03.2014г. № 126, внесение изменений от 05.04.2016г. №83, внесение изменений постановлением  от 26.12.2017 № 482. 2) Постановление администрации Панинского муниципального района 13.11.2014г   №  568 "О внесении изменений в муниципальную программу Панинского муниципального района «Содействие развитию муниципальных образований и местного самоуправления», утвержденную постановлением администрации Панинского муниципального района от 12.03.2014г. № 126, внесение изменений от 05.04.2016г. №83, внесение изменений постановлением  от 26.12.2017 № 482, внесение изменений постановлением от 30.12.2019 № 645</t>
  </si>
  <si>
    <t>да</t>
  </si>
  <si>
    <t>Исполнения плановых назначений по расходам на реализацию программы выполнено на 100%, выравнивание бюджетной обеспеченности муниципальных образований выполнено на 100%, поддержка мер по обеспечению сбалансированности местных бюджетов выполнена на 100%</t>
  </si>
  <si>
    <t>Всего 25226,9 в том числе а счет средств:  областного бюджета - 7972,5 тыс.руб.,                  местного бюджета - 17254,4 тыс.руб.</t>
  </si>
  <si>
    <t xml:space="preserve">Постановление администрации Панинского муниципального района от 16.01.2014 № 23 "Об утверждении муниципальной программы  «Управление муниципальными финансами, создание условий для эффективного и ответственного управления муниципальными финансами, повышение устойчивости бюджетов муниципальных образований Панинского муниципального района» ( в ред. от 29.12.2018 №485, в редакции  от 30.12.2019 №622), 
</t>
  </si>
  <si>
    <t>Проведено 5  акций, мероприятий, в том числе, в школах, в свчязи с ежегодным всемирным днем окружающей среды, проведено 9 субботника по очистке береговой линии водных объектов и территории населенных пунктов .</t>
  </si>
  <si>
    <t xml:space="preserve">Постановление администрации Панинского муниципального района Воронежской области от 30.12.2019 №654 " О внесение изменений в постановление администрации Панинского муниципального района Воронежской области "Об утверждении муниципальной программы Панинского муниципального района Воронежской области "Охрана окружающей среды" от 16.01.2014 № 19,  </t>
  </si>
  <si>
    <t>Мероприятие 5. Проведение различных мероприятий, связанных с предупреждением в области ГО и ЧС</t>
  </si>
  <si>
    <t>Количество  мероприятий, связанных с предупреждением в области ГО и ЧС</t>
  </si>
  <si>
    <t>Всего 1362,86тыс.руб. в том числе за счет средств                    местного бюджета -1362,86 тыс.руб.</t>
  </si>
  <si>
    <t>Приобретение технических средств .                          Информирование населения  посредством опубликования в СМИ и на сайтах администраций поселений Панинского района</t>
  </si>
  <si>
    <t>1                                                                                   4</t>
  </si>
  <si>
    <t>В рамках программы было  организовано информирование населения  посредством опубликования в СМИ и на сайтах администраций поселений Панинского района,  приобретено техническое средство.</t>
  </si>
  <si>
    <t>Постановление администрации Панинского муниципального района Воронежской области №338 от21.08.2015 "Об утверждении муниципальной прграммы Панинского муниципального района "Развитие культуры и туризма"(в новой редакции от 30.12.2019 № 641)</t>
  </si>
  <si>
    <t>1)Постановление администрации Панинского муниципального района 27.12.2019 № 631 "О внесении изменений в муниципальную программу Панинского муниципального района «Развитие сельского хозяйства, производства пищевых продуктов и инфраструктуры агропродовольственного рынка», утвержденную постановлением администрации Панинского муниципального района от 16.01.2014 года №22. (в редакции от 20.12.2017г   №459).</t>
  </si>
  <si>
    <t>Провели 1 семинар, 4 с/х ярмарок и принимали участие в  областных выставках, семинарах и прочих научно-практических мероприятиях,   создано 10 рабочих мест,  За 12 месяцев текущего года в  сельхозпредприятиях и КФХ района произведено зерна -180тыс.тн.,сах.свеклы-577,3 тыс.тн., подсолнечника-16,9 тыс.тн.</t>
  </si>
  <si>
    <t xml:space="preserve">Всего 3295,4тыс.руб. в том числе а счет средств: федерального бюджета -0 тыс.руб.,      областного бюджета - 56,4 тыс.руб.,      местного бюджета -3239,0  тыс.руб.,  внебюджетные средства -0тыс.руб.          </t>
  </si>
  <si>
    <t>число детей и молодежи, принявших участие в мероприятиях, связанных со службой в ВС РФ</t>
  </si>
  <si>
    <t>Материально-техническое оснащение МКУК "МДКиД" (автомобиль, сценические костюмы, мебель), ед.</t>
  </si>
  <si>
    <t>Повышение уровня удовлетворенности населения в культурно творческом потенциале : численность участников культурно-досуговых мероприятийсоставило 7,3%;увеличение доли детей привлекаемых к участию в творческих мероприятиях,приобретение основных средств для улучшения материально-технического оснащения объектов культуры.</t>
  </si>
  <si>
    <t xml:space="preserve">Постановление администрации Панинского муниципального района от 26.12.2019 г. №612 "О внесении изменений в муниципальную программу Панинского муниципального района "Защита населения и территории Панинского муниципального района от чрезвычайных ситуаций", утвержденную постановлением администрации Панинского муниципального района от 07.09.2015г. №366".                                                             </t>
  </si>
  <si>
    <t>Количество   временно трудоустройстроенных  несовершеннолетних  граждан в возрасте от 14 до 18 лет в свободное от учебы время, безработных граждан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впервые;</t>
  </si>
  <si>
    <t>Программа "Обеспечение общественного порядка и противодействие преступности на 2019-2024 годы "</t>
  </si>
  <si>
    <t xml:space="preserve"> Количество проведенных классных часов и семинаров со школьниками по вопросам безопасности дорожного движения</t>
  </si>
  <si>
    <t>Количество проведенных мероприятий по воспитанию патриотизма, нравственности и уважению к правам о свободам человека.</t>
  </si>
  <si>
    <t>Количечество профилактических рейдов в неблагополучные семьи и семьи подростков с девиантным поведением</t>
  </si>
  <si>
    <t>Количество ночных рейдов по соблюдению подростками "Комендантского часа"</t>
  </si>
  <si>
    <t>Количество проведенных мероприятий по профилактике табакокурения и никотин содержащих смесей среди уащихся ОО</t>
  </si>
  <si>
    <t>Количество соревнований проведенных по различным видам спорта</t>
  </si>
  <si>
    <t>Реализация программных мероприятий позволит стабилизировать криминогенную обстановку, снизить уровень преступности, аварийности на дорогах и других негативных явлений по отдельным направлениям жизнедеятельности населения и тем самым создать условия для реального повышения уровня безопасности и комфортности проживания на территории Панинского района.</t>
  </si>
  <si>
    <t>Организация временного трудоустройства несовершеннолетних граждан в возрасте от 14 до 18 лет в свободное от учебы время, безработных граждан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впервые;</t>
  </si>
  <si>
    <t>Профилактика  правонарушений и обеспечение  общественного порядка и безопасности граждан на территории Панинского района</t>
  </si>
  <si>
    <t>Муниципальная программа Панинского муниципального района «Обеспечение общественного порядка и противодействие преступности на 2019-2024 гг»</t>
  </si>
  <si>
    <t>Постановление от 28.02.2019 №65 О внесении изменений в постановление администрации Панинского муниципального района Воронежской области "Об утверждении муниципальной программы Панинского муниципального района"Обеспечение общественного порядка и противодействие преступности на 2019-2024 годы" от 14.11.2018№374 Постановление от30.12.2019 №650 О внесении изменений в постановление администрации Панинского муниципального района Воронежской области от 14.11.2018№374 "Ою утверждении муниципальной програмы Панинского муниципального района "Обеспечение общественного порядка и противодействие преступности на 2019-2024 годы" (в редакции постановления администрации Панинского муниципального района Воронежской области от 28.02.2019№65)</t>
  </si>
  <si>
    <t>Создан центр образования на базе МКОУ Перелешинская СОШ, в четыре школы: МКОУ Петровская СОШ, МКОУ Михайловская СОШ, МКОУ Перелешинская   СОШ, МКОУ Октябрьская ООШ поставлено оборудование для  увеличения скорости  интернета.   В рамках проектов 50 на 50  выполнен  большой  объем ремонтных  работ в таких  школах как МБОУ Панинская  СОШ, МКОУ 1-Михайловская СОШ, МКОУ Криушанская СОШ, МКОУ Октябрьская   ООШ</t>
  </si>
  <si>
    <t xml:space="preserve">1) Постановление администрации Панинского муниципального района от 12.12.2018 № 440 «О внесении изменений в постановление администрации Панинского муниципального района "Об утверждении муниципальной программы  Панинского муниципального района"Развитие образования"  на 2014-2021 годы от 01.09.2015 года № 358 (в редакции от 25.01.2018 года № 22);  2)   Постановление администрации Панинского муниципального района от 29.12.2018 № 489 «О внесении изменений в постановление администрации Панинского муниципального района "Об утверждении муниципальной программы  Панинского муниципального района"Развитие образования"  на 2014-2021 годы от 01.09.2015 года № 358 (в редакции администрации Панинского муниципального района Воронежской области от в редакции постановления от 30.12.2019 № 649). </t>
  </si>
  <si>
    <t>8.1</t>
  </si>
  <si>
    <t>Мероприятие 1.Строительство спортивного комплекса в р.п. Панино Панинского района Воронежской области и его финансовое обеспечение</t>
  </si>
  <si>
    <t>Мероприятие 2.Строительство стадиона на 500 посадочных мест в р.п. Панино Панинского района Воронежской области и его финансовое обеспечение</t>
  </si>
  <si>
    <t>Мероприятие 3.Строительство и финансовое обеспечение плоскостных спортивных сооружений в Панинском районе</t>
  </si>
  <si>
    <t>Мероприятие 1. Организация и проведение физкультурно-оздоровительной и спортивно-массовой работы с обучающимися;</t>
  </si>
  <si>
    <t>Мероприятие 2. Участие в областных и всероссийских спортивно-массовых мероприятиях;</t>
  </si>
  <si>
    <t>Мероприятие 3. Организация , проведение и финансовое обеспечение физкультурно-оздоровительных и спортивно-массовых мероприятий в районе;</t>
  </si>
  <si>
    <t>Мероприятие 4. Укрепление учебно-спортивной и материально-технической базы детско-юношеского спорта</t>
  </si>
  <si>
    <t>Мероприятие 5. Финансовое обеспечение деятельности объектов физической культуры и спорта.</t>
  </si>
  <si>
    <t xml:space="preserve">Проведение  спортивных мероприятий  среди  учащихся, ед. </t>
  </si>
  <si>
    <t>Проведение  спортивных мероприятий  среди  учащихся в областных соревнованиях, ед.</t>
  </si>
  <si>
    <t>Создание благоприятных условий  для занятий физической культурой и спортом, решение задач связанных с укреплением  МТБ в сельских ОУ</t>
  </si>
  <si>
    <t>Всего 8065,8 тыс.руб. за счет средств    областного бюджета - 614,0 тыс.руб, местного бюджета - 7541,7 тыс.руб.</t>
  </si>
  <si>
    <t xml:space="preserve">1)Постановление администрации Панинского муниципального района от 24.07.2017 № 253 «О внесении изменений в постановление администрации Панинского муниципального района "Об утверждении муниципальной программы  Панинского муниципального района"Развитие физической культуры и спорта"  на 2014-2021 годы от 01.09.2015 года № 359 (в редакции от 21.07.2016 № 225);  2) Постановление администрации Панинского муниципального района от 29.12.2018 № 488 «О внесении изменений в постановление администрации Панинского муниципального района "Об утверждении муниципальной программы  Панинского муниципального района"Развитие физической культуры и спорта"  на 2014-2021 годы от 01.09.2015 года № 359 (в редакции от 24.07.2017 № 253) 3) Постановление администрации Панинского муниципального района от 30.12.2019 № 651 «О внесении изменений в постановление администрации Панинского муниципального района "Об утверждении муниципальной программы  Панинского муниципального района"Развитие физической культуры и спорта"  на 2014-2021 годы от 01.09.2015 года № 359 </t>
  </si>
  <si>
    <t>2.1</t>
  </si>
  <si>
    <t>2.2</t>
  </si>
  <si>
    <t>2.3</t>
  </si>
  <si>
    <t>2.4</t>
  </si>
  <si>
    <t>2.5</t>
  </si>
  <si>
    <t>3.1.</t>
  </si>
  <si>
    <t>3.2.</t>
  </si>
  <si>
    <t xml:space="preserve"> 3.3.</t>
  </si>
  <si>
    <t>ПРОГРАММА  Муниципальная  программа  Панинского муниципального района «Развитие образования»</t>
  </si>
  <si>
    <t>ПРОГРАММА  Муниципальная программа Панинского муниципального района
«Социальная поддержка граждан»</t>
  </si>
  <si>
    <t xml:space="preserve"> 4.1.</t>
  </si>
  <si>
    <t xml:space="preserve"> 4.2</t>
  </si>
  <si>
    <t>ПРОГРАММА  Муниципальная  программа Панинского муниципального района «Обеспечение доступным и комфортным жильем и коммунальными услугами населения Панинского района»</t>
  </si>
  <si>
    <t xml:space="preserve"> 4.3</t>
  </si>
  <si>
    <t xml:space="preserve"> 4.4</t>
  </si>
  <si>
    <t xml:space="preserve"> 4.5</t>
  </si>
  <si>
    <t xml:space="preserve"> 4.6</t>
  </si>
  <si>
    <t xml:space="preserve"> ПРОГРАММА  Муниципальная программа Панинского муниципального района «Защита населения и территории Панинского муниципального района от чрезвычайных ситуаций».</t>
  </si>
  <si>
    <t>5.1.</t>
  </si>
  <si>
    <t>5.2.</t>
  </si>
  <si>
    <t>ПРОГРАММА  Муниципальная  программа Панинского муниципального района «Развитие культуры и туризма»</t>
  </si>
  <si>
    <t xml:space="preserve"> 6.3</t>
  </si>
  <si>
    <t xml:space="preserve"> 6.4</t>
  </si>
  <si>
    <t xml:space="preserve"> 6.5</t>
  </si>
  <si>
    <t>ПРОГРАММА  Муниципальная  программа  Панинского муниципального района «Охрана окружающей среды»</t>
  </si>
  <si>
    <t xml:space="preserve"> 7.1</t>
  </si>
  <si>
    <t>8.2</t>
  </si>
  <si>
    <t>ПРОГРАММА  Муниципальная программа Панинского муниципального района  «Экономическое развитие и инновационная экономика»</t>
  </si>
  <si>
    <t xml:space="preserve"> 9.1</t>
  </si>
  <si>
    <t xml:space="preserve"> 9.2</t>
  </si>
  <si>
    <t xml:space="preserve"> 9.3</t>
  </si>
  <si>
    <t xml:space="preserve"> 9.4</t>
  </si>
  <si>
    <t xml:space="preserve"> 9.5</t>
  </si>
  <si>
    <t xml:space="preserve"> 9.8</t>
  </si>
  <si>
    <t xml:space="preserve"> 10.2</t>
  </si>
  <si>
    <t xml:space="preserve"> 10.3</t>
  </si>
  <si>
    <t xml:space="preserve"> 10.4</t>
  </si>
  <si>
    <t xml:space="preserve"> 10.5</t>
  </si>
  <si>
    <t xml:space="preserve"> 10.6</t>
  </si>
  <si>
    <t xml:space="preserve"> 10.7</t>
  </si>
  <si>
    <t xml:space="preserve"> 10.8</t>
  </si>
  <si>
    <t xml:space="preserve"> 10.9</t>
  </si>
  <si>
    <t xml:space="preserve"> 10.10</t>
  </si>
  <si>
    <t>ПРОГРАММА   Муниципальная программа Панинского муниципального района «Управление муниципальными финансами, создание условий для эффективного и ответственного управления муниципальными финансами, повышение устойчивости бюджетов муниципальных образований Панинского муниципального района»</t>
  </si>
  <si>
    <t xml:space="preserve"> 11.1</t>
  </si>
  <si>
    <t xml:space="preserve"> 11.2</t>
  </si>
  <si>
    <t>11.3</t>
  </si>
  <si>
    <t>11.4</t>
  </si>
  <si>
    <t>12</t>
  </si>
  <si>
    <t>12.1</t>
  </si>
  <si>
    <t>12.2</t>
  </si>
  <si>
    <t>В 2019г. проведена Спартакиада Всероссийского физкульткурно-спортивного комплекса " ГТО ,где участвовало 1348чел,5 члел. Участвовали во всероссийских соревнованиях по восточному боевому единоборству,участвовали в чемпионате по восточному боевому единоборству в соревнованиях,посвященных памяти бойцов Воронежского ОМОН,участвовали в межобластном рейтинговом детском турнире по  классическим шахматам памяти Ю.А.Гагарина, принимали участие в зональных соревнованиях по шахматам ,в областных соревнованиях по восточному боевому единоборству памяти  Героя Советского Союза Василия Беляева,во всероссийском  турнире по греко-римской борьбе  посвященной 77-й годовщине освобождения г.Богучара от немецко-фашистких захватчиков на призы Пешковап А.А.</t>
  </si>
  <si>
    <t xml:space="preserve">ПРОГРАММА  Муниципальная программа Панинского муниципального района «Содействие развитию муниципальных образований и местного самоуправления» </t>
  </si>
  <si>
    <t xml:space="preserve">                                            ПРОГРАММА  Муниципальная программа Панинского муниципального района «Развитие сельского хозяйства, производства пищевых продуктов и инфраструктуры агропродовольственного рынка»</t>
  </si>
  <si>
    <t>ПРОГРАММА  Муниципальная  программа  Панинского муниципального района «Развитие физической культуры и спорта »</t>
  </si>
  <si>
    <t xml:space="preserve">1)Постановление администрации Панинского муниципального района от 29.01.2016г. №18 «О внесении изменений в муниципальную программу Панинского муниципального района «Обеспечение доступным и комфортным жильем и коммунальными услугами населения Панинского муниципального района», утвержденную постановлением администрации Панинского муниципального района от 16.01.2014 №16»; (в ред. от 30.12.2019 №647)                                                                                                                              2)Постановление администрации Панинского муниципального района от 06.07.2016г.№204 «О внесении изменений в муниципальную программу Панинского муниципального района «Обеспечение доступным и комфортным жильем и коммунальными услугами населения Панинского муниципального района», утвержденную постановлением администрации Панинского муниципального района от 22.09.2014 №468»; (в ред. от 29.01.2015г. №18).                                                                                                                                                   3)Постановление администрации Панинского муниципального района от 21.10.2016г.№334 «О внесении изменений в муниципальную программу Панинского муниципального района «Обеспечение доступным и комфортным жильем и коммунальными услугами населения Панинского муниципального района», утвержденную постановлением администрации Панинского муниципального района от 22.09.2014 №468»; (в ред. от 06.07.2016г. №204)                                                                                                                                                   4)Постановление администрации Панинского муниципального района от 14.11.2016г.№354 «О внесении изменений в муниципальную программу Панинского муниципального района «Обеспечение доступным и комфортным жильем и коммунальными услугами населения Панинского муниципального района», утвержденную постановлением администрации Панинского муниципального района от 22.09.2014 №468»; (в ред. от 21.10.2015г. №344)                                                                                                                                                       5)Постановление администрации Панинского муниципального района от 30.12.2016г.№413 «О внесении изменений в муниципальную программу Панинского муниципального района «Обеспечение доступным и комфортным жильем и коммунальными услугами населения Панинского муниципального района», утвержденную постановлением администрации Панинского муниципального района от 22.09.2014 №468»; (в ред. от 14.11.2016г. №354)                                                                                                                                                       6)Постановление администрации Панинского муниципального района от 30.01.2017г.№24 «О внесении изменений в муниципальную программу Панинского муниципального района «Обеспечение доступным и комфортным жильем и коммунальными услугами населения Панинского муниципального района», утвержденную постановлением администрации Панинского муниципального района от 22.09.2014 №468»; (в ред. от 30.12.2016. №413), Постановление администрации Панинского муниципального района от 29.12.2017 №492                                                                                                                   </t>
  </si>
  <si>
    <t>Всего за 2019 год  97317,6  тыс.руб. в том числе за счет федерального бюджета - 1038,2 тыс.руб.,     областного бюджета - 68168,9 тыс.руб.,   местного бюджета - 17427,6 тыс.руб.,внебюджетные источники-11110,9 тыс.рублей</t>
  </si>
  <si>
    <t xml:space="preserve">9 молодых семей получили свидетельство о праве на получение социальной выплаты на приобретение жилого помещения или строительство индивидуального жилого дома;  12 поселений получили субсидии на реализацию мероприятий в сфере уличного освещения; отремонтировано 39,6 км автомобильных дорог местного значения; приобретено 4 единицы коммунальной техники </t>
  </si>
  <si>
    <t>Всего 281907,6 тыс.руб.в том числе за счет средств: федерального бюджета -3333,8 тыс.руб., областного бюджета - 191337,1 тыс.руб.,   местного бюджета - 87236,7 тыс.руб., внебюджетнных источников -0 тыс. руб.</t>
  </si>
  <si>
    <t>Всего 39003,5 тыс.руб. в том числе а счет средств:    федерального бюджета -89 тыс.руб.,       областного бюджета - 1223,6 тыс.руб.,     местного бюджета -37690,9 тыс.руб.</t>
  </si>
  <si>
    <t>_____________________</t>
  </si>
  <si>
    <t xml:space="preserve">Глава Панинского муниципального района Воронежской области </t>
  </si>
  <si>
    <t>_________________</t>
  </si>
  <si>
    <t>Н.В. Щеглов</t>
  </si>
  <si>
    <t>___________</t>
  </si>
  <si>
    <t xml:space="preserve"> Г.В. Щербакова</t>
  </si>
  <si>
    <t>Количество учреждений, финансируемых за счет предоставления субсидии бюджетным учреждениям в общей численности бюджетных учреждений</t>
  </si>
  <si>
    <t>Количество детей, охваченных организованным отдыхом в общей численности детей школьного возраста до 15 лет</t>
  </si>
  <si>
    <t>Уровень обеспеченности поддержки молодежи</t>
  </si>
  <si>
    <t xml:space="preserve">Число детей и молодежи, принявших участие в региональных, всероссийских, международных мероприятиях по различным направлениям деятельности,  человек 
</t>
  </si>
  <si>
    <t>Количество детей, участвующих в данных мерпориятиях</t>
  </si>
  <si>
    <r>
      <rPr>
        <b/>
        <u val="single"/>
        <sz val="13.5"/>
        <color indexed="8"/>
        <rFont val="Times New Roman"/>
        <family val="1"/>
      </rPr>
      <t>Подпрограмма 1</t>
    </r>
    <r>
      <rPr>
        <sz val="13.5"/>
        <color indexed="8"/>
        <rFont val="Times New Roman"/>
        <family val="1"/>
      </rPr>
      <t>.       Повышение доступности и качества дошкольного образования</t>
    </r>
  </si>
  <si>
    <r>
      <rPr>
        <b/>
        <u val="single"/>
        <sz val="13.5"/>
        <color indexed="8"/>
        <rFont val="Times New Roman"/>
        <family val="1"/>
      </rPr>
      <t>Подпрограмма 2</t>
    </r>
    <r>
      <rPr>
        <sz val="13.5"/>
        <color indexed="8"/>
        <rFont val="Times New Roman"/>
        <family val="1"/>
      </rPr>
      <t>.     Повышение доступности и качества   общего образования</t>
    </r>
  </si>
  <si>
    <r>
      <rPr>
        <b/>
        <u val="single"/>
        <sz val="13.5"/>
        <color indexed="8"/>
        <rFont val="Times New Roman"/>
        <family val="1"/>
      </rPr>
      <t xml:space="preserve">Подпрограмма 3   </t>
    </r>
    <r>
      <rPr>
        <u val="single"/>
        <sz val="13.5"/>
        <color indexed="8"/>
        <rFont val="Times New Roman"/>
        <family val="1"/>
      </rPr>
      <t xml:space="preserve"> </t>
    </r>
    <r>
      <rPr>
        <sz val="13.5"/>
        <color indexed="8"/>
        <rFont val="Times New Roman"/>
        <family val="1"/>
      </rPr>
      <t xml:space="preserve">      Развитие дополнительного образования и воспитания  детей</t>
    </r>
  </si>
  <si>
    <r>
      <rPr>
        <b/>
        <u val="single"/>
        <sz val="13.5"/>
        <color indexed="8"/>
        <rFont val="Times New Roman"/>
        <family val="1"/>
      </rPr>
      <t xml:space="preserve">Подпрограмма 4 </t>
    </r>
    <r>
      <rPr>
        <b/>
        <sz val="13.5"/>
        <color indexed="8"/>
        <rFont val="Times New Roman"/>
        <family val="1"/>
      </rPr>
      <t xml:space="preserve"> </t>
    </r>
    <r>
      <rPr>
        <sz val="13.5"/>
        <color indexed="8"/>
        <rFont val="Times New Roman"/>
        <family val="1"/>
      </rPr>
      <t xml:space="preserve">       Создание условий для организации отдыха и оздоровления детей и молодежи</t>
    </r>
  </si>
  <si>
    <r>
      <rPr>
        <b/>
        <u val="single"/>
        <sz val="13.5"/>
        <color indexed="8"/>
        <rFont val="Times New Roman"/>
        <family val="1"/>
      </rPr>
      <t>Подпрограмма 5</t>
    </r>
    <r>
      <rPr>
        <b/>
        <sz val="13.5"/>
        <color indexed="8"/>
        <rFont val="Times New Roman"/>
        <family val="1"/>
      </rPr>
      <t xml:space="preserve">     </t>
    </r>
    <r>
      <rPr>
        <sz val="13.5"/>
        <color indexed="8"/>
        <rFont val="Times New Roman"/>
        <family val="1"/>
      </rPr>
      <t xml:space="preserve">   Молодежь</t>
    </r>
  </si>
  <si>
    <r>
      <rPr>
        <b/>
        <u val="single"/>
        <sz val="13.5"/>
        <color indexed="8"/>
        <rFont val="Times New Roman"/>
        <family val="1"/>
      </rPr>
      <t>Подпрограмма   6</t>
    </r>
    <r>
      <rPr>
        <b/>
        <sz val="13.5"/>
        <color indexed="8"/>
        <rFont val="Times New Roman"/>
        <family val="1"/>
      </rPr>
      <t xml:space="preserve"> </t>
    </r>
    <r>
      <rPr>
        <sz val="13.5"/>
        <color indexed="8"/>
        <rFont val="Times New Roman"/>
        <family val="1"/>
      </rPr>
      <t xml:space="preserve">   Допризывная полготовка молодежи к службе в Вооруженных Силах Российской Федерации</t>
    </r>
  </si>
  <si>
    <r>
      <rPr>
        <b/>
        <u val="single"/>
        <sz val="13.5"/>
        <color indexed="8"/>
        <rFont val="Times New Roman"/>
        <family val="1"/>
      </rPr>
      <t>Подпрограмма 7</t>
    </r>
    <r>
      <rPr>
        <b/>
        <sz val="13.5"/>
        <color indexed="8"/>
        <rFont val="Times New Roman"/>
        <family val="1"/>
      </rPr>
      <t xml:space="preserve"> </t>
    </r>
    <r>
      <rPr>
        <sz val="13.5"/>
        <color indexed="8"/>
        <rFont val="Times New Roman"/>
        <family val="1"/>
      </rPr>
      <t xml:space="preserve">     Обеспечение деятельности МКУ Панинская "ЦБУО" и РМК</t>
    </r>
  </si>
  <si>
    <r>
      <rPr>
        <b/>
        <u val="single"/>
        <sz val="13.5"/>
        <color indexed="8"/>
        <rFont val="Times New Roman"/>
        <family val="1"/>
      </rPr>
      <t>Подпрограмма 8</t>
    </r>
    <r>
      <rPr>
        <b/>
        <sz val="13.5"/>
        <color indexed="8"/>
        <rFont val="Times New Roman"/>
        <family val="1"/>
      </rPr>
      <t xml:space="preserve">  </t>
    </r>
    <r>
      <rPr>
        <sz val="13.5"/>
        <color indexed="8"/>
        <rFont val="Times New Roman"/>
        <family val="1"/>
      </rPr>
      <t xml:space="preserve">   Обеспечение деятельности отдела по образованию, опеке, попечительству, спорту и работе с молодежью  </t>
    </r>
  </si>
  <si>
    <r>
      <rPr>
        <b/>
        <u val="single"/>
        <sz val="13.5"/>
        <color indexed="8"/>
        <rFont val="Times New Roman"/>
        <family val="1"/>
      </rPr>
      <t>Подпрограмма 9</t>
    </r>
    <r>
      <rPr>
        <b/>
        <sz val="13.5"/>
        <color indexed="8"/>
        <rFont val="Times New Roman"/>
        <family val="1"/>
      </rPr>
      <t xml:space="preserve">       </t>
    </r>
    <r>
      <rPr>
        <sz val="13.5"/>
        <color indexed="8"/>
        <rFont val="Times New Roman"/>
        <family val="1"/>
      </rPr>
      <t xml:space="preserve">        Дети-сироты и дети, нуждающиеся в особой заботе государства</t>
    </r>
  </si>
  <si>
    <r>
      <rPr>
        <b/>
        <u val="single"/>
        <sz val="13.5"/>
        <color indexed="8"/>
        <rFont val="Times New Roman"/>
        <family val="1"/>
      </rPr>
      <t>Подпрограмма №1</t>
    </r>
    <r>
      <rPr>
        <b/>
        <sz val="13.5"/>
        <color indexed="8"/>
        <rFont val="Times New Roman"/>
        <family val="1"/>
      </rPr>
      <t xml:space="preserve"> </t>
    </r>
    <r>
      <rPr>
        <sz val="13.5"/>
        <color indexed="8"/>
        <rFont val="Times New Roman"/>
        <family val="1"/>
      </rPr>
      <t>«Профилактика правонарушений на территории Панинского муниципального района»</t>
    </r>
  </si>
  <si>
    <r>
      <t xml:space="preserve">Основное мероприятие 1 </t>
    </r>
    <r>
      <rPr>
        <sz val="13.5"/>
        <color indexed="8"/>
        <rFont val="Times New Roman"/>
        <family val="1"/>
      </rPr>
      <t>Организация проведения семинаров по вопросам повышения эффективности профилактики правонарушений;</t>
    </r>
  </si>
  <si>
    <r>
      <t xml:space="preserve">Основное мероприятие 2. </t>
    </r>
    <r>
      <rPr>
        <sz val="13.5"/>
        <color indexed="8"/>
        <rFont val="Times New Roman"/>
        <family val="1"/>
      </rPr>
      <t>Проведение мероприятий по выявлению фактов реализации несовершеннолетним алкогольной продукции, пива и табачных</t>
    </r>
    <r>
      <rPr>
        <u val="single"/>
        <sz val="13.5"/>
        <color indexed="8"/>
        <rFont val="Times New Roman"/>
        <family val="1"/>
      </rPr>
      <t xml:space="preserve"> </t>
    </r>
    <r>
      <rPr>
        <sz val="13.5"/>
        <color indexed="8"/>
        <rFont val="Times New Roman"/>
        <family val="1"/>
      </rPr>
      <t>изделий, разработка мер по противодействию данному явлению</t>
    </r>
  </si>
  <si>
    <r>
      <t xml:space="preserve">Основное мероприятие 3 </t>
    </r>
    <r>
      <rPr>
        <sz val="13.5"/>
        <color indexed="8"/>
        <rFont val="Times New Roman"/>
        <family val="1"/>
      </rPr>
      <t>Проведение мероприятий, направленных на пресечение фактов незаконного производства и реализации алкогольной продукции, притоносодержательства, краж мобильных телефонов, фальшивомонетничества, безопасности дорожного движения, иных видов преступлений и правонарушений. Освещение данной деятельности в средствах массовой информации;</t>
    </r>
  </si>
  <si>
    <r>
      <t xml:space="preserve">Основное мероприятие 4. </t>
    </r>
    <r>
      <rPr>
        <sz val="13.5"/>
        <color indexed="8"/>
        <rFont val="Times New Roman"/>
        <family val="1"/>
      </rPr>
      <t>Проведение классных часов и семинаров со школьниками по вопросам ПДД и ответственности за административные и иные правонарушения;</t>
    </r>
  </si>
  <si>
    <r>
      <t xml:space="preserve">Основное мероприятие 5. </t>
    </r>
    <r>
      <rPr>
        <sz val="13.5"/>
        <color indexed="8"/>
        <rFont val="Times New Roman"/>
        <family val="1"/>
      </rPr>
      <t>Организация социального патронажа семей и несовершеннолетних, находящихся в социально опасном положении;</t>
    </r>
  </si>
  <si>
    <r>
      <t xml:space="preserve">Основное мероприятие 6.  </t>
    </r>
    <r>
      <rPr>
        <sz val="13.5"/>
        <color indexed="8"/>
        <rFont val="Times New Roman"/>
        <family val="1"/>
      </rPr>
      <t>Укрепление материально- технической базы для организации внеурочной занятости подростков в общеобразовательных учреждениях;</t>
    </r>
  </si>
  <si>
    <r>
      <t xml:space="preserve">Основное мероприятие 7.  </t>
    </r>
    <r>
      <rPr>
        <sz val="13.5"/>
        <color indexed="8"/>
        <rFont val="Times New Roman"/>
        <family val="1"/>
      </rPr>
      <t>Организация районного месячника по профилактике табакокурения среди учащихся общеобразовательных учреждений Панинского муниципального района;</t>
    </r>
  </si>
  <si>
    <r>
      <t xml:space="preserve">Основное мероприятие 8 . </t>
    </r>
    <r>
      <rPr>
        <sz val="13.5"/>
        <color indexed="8"/>
        <rFont val="Times New Roman"/>
        <family val="1"/>
      </rPr>
      <t xml:space="preserve">Проведение соревнований по различным видам спорта;
-Спартакиада учащихся Панинского района;
- проведение районных турниров по мини футболу и футболу;
</t>
    </r>
  </si>
  <si>
    <r>
      <t xml:space="preserve">Основное мероприятие 9 </t>
    </r>
    <r>
      <rPr>
        <sz val="13.5"/>
        <color indexed="8"/>
        <rFont val="Times New Roman"/>
        <family val="1"/>
      </rPr>
      <t>Проведение профилактических рейдов «Здоровье», «Школа», «Семья», «Подросток»;</t>
    </r>
  </si>
  <si>
    <r>
      <t xml:space="preserve">Основное мероприятие 10 </t>
    </r>
    <r>
      <rPr>
        <sz val="13.5"/>
        <color indexed="8"/>
        <rFont val="Times New Roman"/>
        <family val="1"/>
      </rPr>
      <t>Проведение профилактических ночных рейдов по соблюдению подростками «Комендантского часа»;</t>
    </r>
  </si>
  <si>
    <r>
      <t xml:space="preserve">Основное мероприятие 11 . </t>
    </r>
    <r>
      <rPr>
        <sz val="13.5"/>
        <color indexed="8"/>
        <rFont val="Times New Roman"/>
        <family val="1"/>
      </rPr>
      <t>Организация и проведение ярмарок вакансий и учебных мест для учащихся общеобразовательных организаций, включая экспресс-тестирование профессиональных склонностей и интересов несовершеннолетних граждан;</t>
    </r>
  </si>
  <si>
    <r>
      <t xml:space="preserve">Основное мероприятие 12 . </t>
    </r>
    <r>
      <rPr>
        <sz val="13.5"/>
        <color indexed="8"/>
        <rFont val="Times New Roman"/>
        <family val="1"/>
      </rPr>
      <t xml:space="preserve">Организация временного трудоустройства несовершеннолетних граждан в возрасте от 14 до 18 лет в свободное от учебы время, безработных граждан испытывающих трудности в поиске работы, безработных граждан в возрасте от 18 </t>
    </r>
    <r>
      <rPr>
        <u val="single"/>
        <sz val="13.5"/>
        <color indexed="8"/>
        <rFont val="Times New Roman"/>
        <family val="1"/>
      </rPr>
      <t>до 20 лет, имеющих среднее профессиональное образование и ищущих работу впервые;</t>
    </r>
  </si>
  <si>
    <r>
      <t xml:space="preserve">Основное мероприятие 13 </t>
    </r>
    <r>
      <rPr>
        <sz val="13.5"/>
        <color indexed="8"/>
        <rFont val="Times New Roman"/>
        <family val="1"/>
      </rPr>
      <t>Проведение тематических дискуссий среди молодежи по православной тематике, направленной на профилактику правонарушений;</t>
    </r>
  </si>
  <si>
    <r>
      <t xml:space="preserve">Основное мероприятие 14 </t>
    </r>
    <r>
      <rPr>
        <sz val="13.5"/>
        <color indexed="8"/>
        <rFont val="Times New Roman"/>
        <family val="1"/>
      </rPr>
      <t>Укрепление гражданского единства и гармонизация межнациональных отношений;</t>
    </r>
  </si>
  <si>
    <r>
      <t xml:space="preserve">Основное мероприятие 15  </t>
    </r>
    <r>
      <rPr>
        <sz val="13.5"/>
        <color indexed="8"/>
        <rFont val="Times New Roman"/>
        <family val="1"/>
      </rPr>
      <t>Совершенствование профилактической работы по предотвращению терроризма, экстремизма и обеспечению правопорядка в Панинском муниципальном районе;</t>
    </r>
  </si>
  <si>
    <r>
      <t xml:space="preserve">Основное мероприятие 16 </t>
    </r>
    <r>
      <rPr>
        <sz val="13.5"/>
        <color indexed="8"/>
        <rFont val="Times New Roman"/>
        <family val="1"/>
      </rPr>
      <t>Совершенствование антикоррупционного просвещения.</t>
    </r>
  </si>
  <si>
    <r>
      <t xml:space="preserve">Основное мероприятие 17 </t>
    </r>
    <r>
      <rPr>
        <sz val="13.5"/>
        <color indexed="8"/>
        <rFont val="Times New Roman"/>
        <family val="1"/>
      </rPr>
      <t>Приобретение светоотражающих наклеек для школьников начальных классов;</t>
    </r>
  </si>
  <si>
    <r>
      <t xml:space="preserve">Основное мероприятие 18 </t>
    </r>
    <r>
      <rPr>
        <sz val="13.5"/>
        <color indexed="8"/>
        <rFont val="Times New Roman"/>
        <family val="1"/>
      </rPr>
      <t>Обновление стендов и иных агитаций по основам безопасности дорожного движения;</t>
    </r>
  </si>
  <si>
    <r>
      <t xml:space="preserve">Основное мероприятие 19 . </t>
    </r>
    <r>
      <rPr>
        <sz val="13.5"/>
        <color indexed="8"/>
        <rFont val="Times New Roman"/>
        <family val="1"/>
      </rPr>
      <t xml:space="preserve">Организация в средствах массовой информации освещения вопросов профилактики правонарушений, безопасности дорожного движения и пропаганды здорового образа жизни.
</t>
    </r>
  </si>
  <si>
    <r>
      <rPr>
        <b/>
        <u val="single"/>
        <sz val="13.5"/>
        <color indexed="8"/>
        <rFont val="Times New Roman"/>
        <family val="1"/>
      </rPr>
      <t xml:space="preserve">Подпрограмма №2 </t>
    </r>
    <r>
      <rPr>
        <sz val="13.5"/>
        <color indexed="8"/>
        <rFont val="Times New Roman"/>
        <family val="1"/>
      </rPr>
      <t>«Обеспечение безопасности дорожного движения».</t>
    </r>
    <r>
      <rPr>
        <b/>
        <sz val="13.5"/>
        <color indexed="8"/>
        <rFont val="Times New Roman"/>
        <family val="1"/>
      </rPr>
      <t xml:space="preserve">
</t>
    </r>
  </si>
  <si>
    <r>
      <rPr>
        <u val="single"/>
        <sz val="13.5"/>
        <color indexed="8"/>
        <rFont val="Times New Roman"/>
        <family val="1"/>
      </rPr>
      <t xml:space="preserve">Мероприятие 1 </t>
    </r>
    <r>
      <rPr>
        <sz val="13.5"/>
        <color indexed="8"/>
        <rFont val="Times New Roman"/>
        <family val="1"/>
      </rPr>
      <t>Проведение классных часов и семинаров со школьниками по вопросам безопасности дорожного движения</t>
    </r>
  </si>
  <si>
    <r>
      <rPr>
        <u val="single"/>
        <sz val="13.5"/>
        <color indexed="8"/>
        <rFont val="Times New Roman"/>
        <family val="1"/>
      </rPr>
      <t>Мероприятие: 2</t>
    </r>
    <r>
      <rPr>
        <sz val="13.5"/>
        <color indexed="8"/>
        <rFont val="Times New Roman"/>
        <family val="1"/>
      </rPr>
      <t xml:space="preserve"> . Взаимодействие и сотрудничество с отрядами юных помощников полиции, инспекторов дорожного движения, оперативных молодежных отрядов.</t>
    </r>
  </si>
  <si>
    <r>
      <rPr>
        <u val="single"/>
        <sz val="13.5"/>
        <color indexed="8"/>
        <rFont val="Times New Roman"/>
        <family val="1"/>
      </rPr>
      <t xml:space="preserve">Мероприятие:3. </t>
    </r>
    <r>
      <rPr>
        <sz val="13.5"/>
        <color indexed="8"/>
        <rFont val="Times New Roman"/>
        <family val="1"/>
      </rPr>
      <t>Распространение  светоотражающих наклеек для школьников начальных классов</t>
    </r>
  </si>
  <si>
    <r>
      <rPr>
        <u val="single"/>
        <sz val="13.5"/>
        <color indexed="8"/>
        <rFont val="Times New Roman"/>
        <family val="1"/>
      </rPr>
      <t>Мероприятие:4.</t>
    </r>
    <r>
      <rPr>
        <sz val="13.5"/>
        <color indexed="8"/>
        <rFont val="Times New Roman"/>
        <family val="1"/>
      </rPr>
      <t xml:space="preserve">  Обновление стендов и иных агитаций по основам безопасности дорожного движения</t>
    </r>
  </si>
  <si>
    <r>
      <rPr>
        <u val="single"/>
        <sz val="13.5"/>
        <color indexed="8"/>
        <rFont val="Times New Roman"/>
        <family val="1"/>
      </rPr>
      <t>Мероприятие:5</t>
    </r>
    <r>
      <rPr>
        <sz val="13.5"/>
        <color indexed="8"/>
        <rFont val="Times New Roman"/>
        <family val="1"/>
      </rPr>
      <t>. Организация в средствах массовой информации освещения вопросов профилактики правонарушений, безопасности дорожного движения и пропаганды здорового образа жизни</t>
    </r>
  </si>
  <si>
    <r>
      <rPr>
        <b/>
        <u val="single"/>
        <sz val="13.5"/>
        <color indexed="8"/>
        <rFont val="Times New Roman"/>
        <family val="1"/>
      </rPr>
      <t xml:space="preserve">Подпрограмма №3 </t>
    </r>
    <r>
      <rPr>
        <sz val="13.5"/>
        <color indexed="8"/>
        <rFont val="Times New Roman"/>
        <family val="1"/>
      </rPr>
      <t>«Противодействие экстремизму и терроризму»:</t>
    </r>
  </si>
  <si>
    <r>
      <rPr>
        <u val="single"/>
        <sz val="13.5"/>
        <color indexed="8"/>
        <rFont val="Times New Roman"/>
        <family val="1"/>
      </rPr>
      <t xml:space="preserve">Мероприятие:1.  </t>
    </r>
    <r>
      <rPr>
        <sz val="13.5"/>
        <color indexed="8"/>
        <rFont val="Times New Roman"/>
        <family val="1"/>
      </rPr>
      <t xml:space="preserve">Совершенствование профилактической работы по предотвращению терроризма, экстремизма и обеспечению правопорядка </t>
    </r>
  </si>
  <si>
    <r>
      <rPr>
        <u val="single"/>
        <sz val="13.5"/>
        <color indexed="8"/>
        <rFont val="Times New Roman"/>
        <family val="1"/>
      </rPr>
      <t xml:space="preserve">Мероприятие: 2 </t>
    </r>
    <r>
      <rPr>
        <sz val="13.5"/>
        <color indexed="8"/>
        <rFont val="Times New Roman"/>
        <family val="1"/>
      </rPr>
      <t>. Организация проведения обучающих семинаров для муниципальных учреждений, оказывающих услуги населению и средств массовой информации по вопросам освещения межнациональных отношений, формирования толерантного сознания у населения.</t>
    </r>
  </si>
  <si>
    <r>
      <rPr>
        <u val="single"/>
        <sz val="13.5"/>
        <color indexed="8"/>
        <rFont val="Times New Roman"/>
        <family val="1"/>
      </rPr>
      <t>Мероприятие:3</t>
    </r>
    <r>
      <rPr>
        <sz val="13.5"/>
        <color indexed="8"/>
        <rFont val="Times New Roman"/>
        <family val="1"/>
      </rPr>
      <t>. Укрепление гражданского единства и гармонизация межнациональных отношений</t>
    </r>
  </si>
  <si>
    <r>
      <rPr>
        <b/>
        <u val="single"/>
        <sz val="13.5"/>
        <color indexed="8"/>
        <rFont val="Times New Roman"/>
        <family val="1"/>
      </rPr>
      <t>Подпрограмма 4.</t>
    </r>
    <r>
      <rPr>
        <b/>
        <sz val="13.5"/>
        <color indexed="8"/>
        <rFont val="Times New Roman"/>
        <family val="1"/>
      </rPr>
      <t xml:space="preserve">  </t>
    </r>
    <r>
      <rPr>
        <sz val="13.5"/>
        <color indexed="8"/>
        <rFont val="Times New Roman"/>
        <family val="1"/>
      </rPr>
      <t xml:space="preserve">«Профилактика безнадзорности и правонарушений среди несовершеннолетних»
Подпрограмма 4.  «Профилактика безнадзорности и правонарушений среди несовершеннолетних»
Подпрограмма 4.  «Профилактика безнадзорности и правонарушений среди несовершеннолетних»
</t>
    </r>
  </si>
  <si>
    <r>
      <rPr>
        <u val="single"/>
        <sz val="13.5"/>
        <color indexed="8"/>
        <rFont val="Times New Roman"/>
        <family val="1"/>
      </rPr>
      <t xml:space="preserve">Мероприятие:1. </t>
    </r>
    <r>
      <rPr>
        <sz val="13.5"/>
        <color indexed="8"/>
        <rFont val="Times New Roman"/>
        <family val="1"/>
      </rPr>
      <t xml:space="preserve"> Организация социального патронажа семей и несовершеннолетних, находящихся в социально-опасном положении</t>
    </r>
  </si>
  <si>
    <r>
      <rPr>
        <u val="single"/>
        <sz val="13.5"/>
        <color indexed="8"/>
        <rFont val="Times New Roman"/>
        <family val="1"/>
      </rPr>
      <t xml:space="preserve">Мероприятие: 2. </t>
    </r>
    <r>
      <rPr>
        <sz val="13.5"/>
        <color indexed="8"/>
        <rFont val="Times New Roman"/>
        <family val="1"/>
      </rPr>
      <t>Укрепление материально технической базы для организации внеурочной занятости подростков в общеобразовательных учреждениях</t>
    </r>
  </si>
  <si>
    <r>
      <rPr>
        <u val="single"/>
        <sz val="13.5"/>
        <color indexed="8"/>
        <rFont val="Times New Roman"/>
        <family val="1"/>
      </rPr>
      <t>Мероприятие:3</t>
    </r>
    <r>
      <rPr>
        <sz val="13.5"/>
        <color indexed="8"/>
        <rFont val="Times New Roman"/>
        <family val="1"/>
      </rPr>
      <t>. Проведение профилактических рейдов в неблагополучные семьи ив семьи подростков с девиантным поведением.</t>
    </r>
  </si>
  <si>
    <r>
      <rPr>
        <u val="single"/>
        <sz val="13.5"/>
        <color indexed="8"/>
        <rFont val="Times New Roman"/>
        <family val="1"/>
      </rPr>
      <t>Мероприятие:4</t>
    </r>
    <r>
      <rPr>
        <sz val="13.5"/>
        <color indexed="8"/>
        <rFont val="Times New Roman"/>
        <family val="1"/>
      </rPr>
      <t>. Проведение профилактических ночных рейдов по соблюдению подростками «Комендантского часа».</t>
    </r>
  </si>
  <si>
    <r>
      <rPr>
        <u val="single"/>
        <sz val="13.5"/>
        <color indexed="8"/>
        <rFont val="Times New Roman"/>
        <family val="1"/>
      </rPr>
      <t>Мероприятие:5.</t>
    </r>
    <r>
      <rPr>
        <sz val="13.5"/>
        <color indexed="8"/>
        <rFont val="Times New Roman"/>
        <family val="1"/>
      </rPr>
      <t xml:space="preserve"> Организация и проведение ярмарок вакансий и учебных мест для учащихся общеобразовательных организаций, включая экспресс-тестирование профессиональных склонностей и интересов несовершеннолетних граждан.</t>
    </r>
  </si>
  <si>
    <r>
      <rPr>
        <b/>
        <u val="single"/>
        <sz val="13.5"/>
        <color indexed="8"/>
        <rFont val="Times New Roman"/>
        <family val="1"/>
      </rPr>
      <t>Подпрограмма №5</t>
    </r>
    <r>
      <rPr>
        <b/>
        <sz val="13.5"/>
        <color indexed="8"/>
        <rFont val="Times New Roman"/>
        <family val="1"/>
      </rPr>
      <t xml:space="preserve"> </t>
    </r>
    <r>
      <rPr>
        <sz val="13.5"/>
        <color indexed="8"/>
        <rFont val="Times New Roman"/>
        <family val="1"/>
      </rPr>
      <t>«Ресоциализация  лиц, освободившихся из мест лишения свободы»</t>
    </r>
  </si>
  <si>
    <r>
      <rPr>
        <u val="single"/>
        <sz val="13.5"/>
        <color indexed="8"/>
        <rFont val="Times New Roman"/>
        <family val="1"/>
      </rPr>
      <t>Мероприятие:1</t>
    </r>
    <r>
      <rPr>
        <sz val="13.5"/>
        <color indexed="8"/>
        <rFont val="Times New Roman"/>
        <family val="1"/>
      </rPr>
      <t>.  Предупреждение рецидивной преступности</t>
    </r>
  </si>
  <si>
    <r>
      <rPr>
        <u val="single"/>
        <sz val="13.5"/>
        <color indexed="8"/>
        <rFont val="Times New Roman"/>
        <family val="1"/>
      </rPr>
      <t>Мероприятие: 2</t>
    </r>
    <r>
      <rPr>
        <sz val="13.5"/>
        <color indexed="8"/>
        <rFont val="Times New Roman"/>
        <family val="1"/>
      </rPr>
      <t>. Повышение уровня социально полезной занятости лиц, освободившихся из мест лишения свободы, а так же состоящих на профилактических учетах в ОМВД по Панинскому району и Аннинскому МФ ФКУ УИИ УФСИН России по Воронежской области</t>
    </r>
  </si>
  <si>
    <r>
      <rPr>
        <u val="single"/>
        <sz val="13.5"/>
        <color indexed="8"/>
        <rFont val="Times New Roman"/>
        <family val="1"/>
      </rPr>
      <t>Мероприятие:3</t>
    </r>
    <r>
      <rPr>
        <sz val="13.5"/>
        <color indexed="8"/>
        <rFont val="Times New Roman"/>
        <family val="1"/>
      </rPr>
      <t>. Своевременная постановка на учет и регистрация лиц, освободившихся из мест лишения свободы по месту пребывания а так же осужденных к наказаниям не связанных с лишением свободы.</t>
    </r>
  </si>
  <si>
    <r>
      <rPr>
        <u val="single"/>
        <sz val="13.5"/>
        <color indexed="8"/>
        <rFont val="Times New Roman"/>
        <family val="1"/>
      </rPr>
      <t>Мероприятие:4</t>
    </r>
    <r>
      <rPr>
        <sz val="13.5"/>
        <color indexed="8"/>
        <rFont val="Times New Roman"/>
        <family val="1"/>
      </rPr>
      <t>. Социально юридическое сопровождение несовершеннолетних и молодежи освободившихся из мест лишения свободы по месту пребывания, а так же осужденных к наказаниям не связанных с лишением свободы</t>
    </r>
  </si>
  <si>
    <r>
      <rPr>
        <u val="single"/>
        <sz val="13.5"/>
        <color indexed="8"/>
        <rFont val="Times New Roman"/>
        <family val="1"/>
      </rPr>
      <t>Мероприятие:5.</t>
    </r>
    <r>
      <rPr>
        <sz val="13.5"/>
        <color indexed="8"/>
        <rFont val="Times New Roman"/>
        <family val="1"/>
      </rPr>
      <t xml:space="preserve"> Организация профориентационной работы и содействия трудоустройству лиц освободившихся из мест лишения свободы, а так же несовершеннолетних </t>
    </r>
  </si>
  <si>
    <r>
      <rPr>
        <u val="single"/>
        <sz val="13.5"/>
        <color indexed="8"/>
        <rFont val="Times New Roman"/>
        <family val="1"/>
      </rPr>
      <t>Мероприятие:6</t>
    </r>
    <r>
      <rPr>
        <sz val="13.5"/>
        <color indexed="8"/>
        <rFont val="Times New Roman"/>
        <family val="1"/>
      </rPr>
      <t>. Организация оздоровления и отдыха семей и несовершеннолетних, находящихся в социально опасном положении</t>
    </r>
  </si>
  <si>
    <r>
      <rPr>
        <u val="single"/>
        <sz val="13.5"/>
        <color indexed="8"/>
        <rFont val="Times New Roman"/>
        <family val="1"/>
      </rPr>
      <t>Мероприятие:7.</t>
    </r>
    <r>
      <rPr>
        <sz val="13.5"/>
        <color indexed="8"/>
        <rFont val="Times New Roman"/>
        <family val="1"/>
      </rPr>
      <t xml:space="preserve"> Организация районного месячника по профилактике табакокурения среди учащихся образовательных учреждений Панинского муниципального района</t>
    </r>
  </si>
  <si>
    <r>
      <rPr>
        <u val="single"/>
        <sz val="13.5"/>
        <rFont val="Times New Roman"/>
        <family val="1"/>
      </rPr>
      <t xml:space="preserve">Мероприятие:8  </t>
    </r>
    <r>
      <rPr>
        <sz val="13.5"/>
        <rFont val="Times New Roman"/>
        <family val="1"/>
      </rPr>
      <t>Проведение соревнований по различным видам спорта.</t>
    </r>
  </si>
  <si>
    <r>
      <rPr>
        <b/>
        <u val="single"/>
        <sz val="13.5"/>
        <rFont val="Times New Roman"/>
        <family val="1"/>
      </rPr>
      <t xml:space="preserve">Подпрограмма 1.  </t>
    </r>
    <r>
      <rPr>
        <sz val="13.5"/>
        <rFont val="Times New Roman"/>
        <family val="1"/>
      </rPr>
      <t xml:space="preserve">             "Консультативная поддержка отдельных категорий граждан" </t>
    </r>
  </si>
  <si>
    <r>
      <rPr>
        <b/>
        <u val="single"/>
        <sz val="13.5"/>
        <rFont val="Times New Roman"/>
        <family val="1"/>
      </rPr>
      <t>Подпрограмма 2</t>
    </r>
    <r>
      <rPr>
        <sz val="13.5"/>
        <rFont val="Times New Roman"/>
        <family val="1"/>
      </rPr>
      <t xml:space="preserve">. «Улучшение качества жизни пожилых людей в Панинском муниципальном районе» </t>
    </r>
  </si>
  <si>
    <r>
      <rPr>
        <b/>
        <u val="single"/>
        <sz val="13.5"/>
        <rFont val="Times New Roman"/>
        <family val="1"/>
      </rPr>
      <t>Подпрограмма 3</t>
    </r>
    <r>
      <rPr>
        <u val="single"/>
        <sz val="13.5"/>
        <rFont val="Times New Roman"/>
        <family val="1"/>
      </rPr>
      <t xml:space="preserve">.  </t>
    </r>
    <r>
      <rPr>
        <sz val="13.5"/>
        <rFont val="Times New Roman"/>
        <family val="1"/>
      </rPr>
      <t>«Материальная помощь гражданам нуждающихся в социальной поддержке»</t>
    </r>
  </si>
  <si>
    <r>
      <rPr>
        <b/>
        <sz val="13.5"/>
        <rFont val="Times New Roman"/>
        <family val="1"/>
      </rPr>
      <t>Подпрограмма 1</t>
    </r>
    <r>
      <rPr>
        <sz val="13.5"/>
        <rFont val="Times New Roman"/>
        <family val="1"/>
      </rPr>
      <t>. «Создание условий для обеспечения доступным и комфортным жильем населения Панинского района»</t>
    </r>
  </si>
  <si>
    <r>
      <rPr>
        <b/>
        <u val="single"/>
        <sz val="13.5"/>
        <rFont val="Times New Roman"/>
        <family val="1"/>
      </rPr>
      <t>Подпрограмма 2</t>
    </r>
    <r>
      <rPr>
        <u val="single"/>
        <sz val="13.5"/>
        <rFont val="Times New Roman"/>
        <family val="1"/>
      </rPr>
      <t>.</t>
    </r>
    <r>
      <rPr>
        <sz val="13.5"/>
        <rFont val="Times New Roman"/>
        <family val="1"/>
      </rPr>
      <t xml:space="preserve"> «Создание условий для обеспечения качественными услугами жилищно -коммунального хозяйства населения Панинского муниципального района»</t>
    </r>
  </si>
  <si>
    <r>
      <rPr>
        <b/>
        <u val="single"/>
        <sz val="13.5"/>
        <rFont val="Times New Roman"/>
        <family val="1"/>
      </rPr>
      <t>Подпрограмма 3</t>
    </r>
    <r>
      <rPr>
        <u val="single"/>
        <sz val="13.5"/>
        <rFont val="Times New Roman"/>
        <family val="1"/>
      </rPr>
      <t>.</t>
    </r>
    <r>
      <rPr>
        <sz val="13.5"/>
        <rFont val="Times New Roman"/>
        <family val="1"/>
      </rPr>
      <t xml:space="preserve"> «Энергосбережение и повышение энергетической эффективности в Панинском муниципальном районе»</t>
    </r>
  </si>
  <si>
    <r>
      <rPr>
        <b/>
        <u val="single"/>
        <sz val="13.5"/>
        <rFont val="Times New Roman"/>
        <family val="1"/>
      </rPr>
      <t>Подпрограмма 4</t>
    </r>
    <r>
      <rPr>
        <u val="single"/>
        <sz val="13.5"/>
        <rFont val="Times New Roman"/>
        <family val="1"/>
      </rPr>
      <t>.</t>
    </r>
    <r>
      <rPr>
        <sz val="13.5"/>
        <rFont val="Times New Roman"/>
        <family val="1"/>
      </rPr>
      <t xml:space="preserve"> Развитие транспортной системы в Панинском муниципальном районе</t>
    </r>
  </si>
  <si>
    <r>
      <rPr>
        <b/>
        <u val="single"/>
        <sz val="13.5"/>
        <rFont val="Times New Roman"/>
        <family val="1"/>
      </rPr>
      <t>Подпрограмма 5</t>
    </r>
    <r>
      <rPr>
        <sz val="13.5"/>
        <rFont val="Times New Roman"/>
        <family val="1"/>
      </rPr>
      <t>. Развитие дорожного хозяйства Панинского муниципального района</t>
    </r>
  </si>
  <si>
    <r>
      <rPr>
        <b/>
        <u val="single"/>
        <sz val="13.5"/>
        <rFont val="Times New Roman"/>
        <family val="1"/>
      </rPr>
      <t>Подпрограмма 6.</t>
    </r>
    <r>
      <rPr>
        <b/>
        <sz val="13.5"/>
        <rFont val="Times New Roman"/>
        <family val="1"/>
      </rPr>
      <t xml:space="preserve"> </t>
    </r>
    <r>
      <rPr>
        <sz val="13.5"/>
        <rFont val="Times New Roman"/>
        <family val="1"/>
      </rPr>
      <t>Муниципальный дорожный фонд Панинского муниципального района.</t>
    </r>
  </si>
  <si>
    <r>
      <rPr>
        <b/>
        <u val="single"/>
        <sz val="13.5"/>
        <rFont val="Times New Roman"/>
        <family val="1"/>
      </rPr>
      <t>Подпрограмма 1.</t>
    </r>
    <r>
      <rPr>
        <sz val="13.5"/>
        <rFont val="Times New Roman"/>
        <family val="1"/>
      </rPr>
      <t xml:space="preserve"> Развитие и модернизация защиты населения от
угроз чрезвычайных ситуаций и пожаров</t>
    </r>
  </si>
  <si>
    <r>
      <rPr>
        <b/>
        <u val="single"/>
        <sz val="13.5"/>
        <rFont val="Times New Roman"/>
        <family val="1"/>
      </rPr>
      <t>Подпрограмма 2</t>
    </r>
    <r>
      <rPr>
        <sz val="13.5"/>
        <rFont val="Times New Roman"/>
        <family val="1"/>
      </rPr>
      <t>. Совершенствование работы единой дежурно-диспетчерской службы администрации Панинского  муниципального района</t>
    </r>
  </si>
  <si>
    <r>
      <rPr>
        <b/>
        <u val="single"/>
        <sz val="13.5"/>
        <rFont val="Times New Roman"/>
        <family val="1"/>
      </rPr>
      <t>Подпрограмма 1</t>
    </r>
    <r>
      <rPr>
        <sz val="13.5"/>
        <rFont val="Times New Roman"/>
        <family val="1"/>
      </rPr>
      <t xml:space="preserve">  «Развитие дополнительного образования в сфере культуры»</t>
    </r>
  </si>
  <si>
    <r>
      <rPr>
        <b/>
        <u val="single"/>
        <sz val="13.5"/>
        <rFont val="Times New Roman"/>
        <family val="1"/>
      </rPr>
      <t>Подпрограмма 2</t>
    </r>
    <r>
      <rPr>
        <u val="single"/>
        <sz val="13.5"/>
        <rFont val="Times New Roman"/>
        <family val="1"/>
      </rPr>
      <t xml:space="preserve">  </t>
    </r>
    <r>
      <rPr>
        <sz val="13.5"/>
        <rFont val="Times New Roman"/>
        <family val="1"/>
      </rPr>
      <t>« Развитие культурно-досуговой   деятельности и народного  творчества»</t>
    </r>
  </si>
  <si>
    <r>
      <rPr>
        <b/>
        <u val="single"/>
        <sz val="13.5"/>
        <rFont val="Times New Roman"/>
        <family val="1"/>
      </rPr>
      <t>Подпрограмма 3</t>
    </r>
    <r>
      <rPr>
        <sz val="13.5"/>
        <rFont val="Times New Roman"/>
        <family val="1"/>
      </rPr>
      <t>. «Развитие и модернизация библиотечного   дела»</t>
    </r>
  </si>
  <si>
    <r>
      <rPr>
        <b/>
        <u val="single"/>
        <sz val="13.5"/>
        <rFont val="Times New Roman"/>
        <family val="1"/>
      </rPr>
      <t>Подпрограмма 4</t>
    </r>
    <r>
      <rPr>
        <u val="single"/>
        <sz val="13.5"/>
        <rFont val="Times New Roman"/>
        <family val="1"/>
      </rPr>
      <t xml:space="preserve">  </t>
    </r>
    <r>
      <rPr>
        <sz val="13.5"/>
        <rFont val="Times New Roman"/>
        <family val="1"/>
      </rPr>
      <t>«Обеспечение учета и отчетности в муниципальных учреждениях культуры</t>
    </r>
  </si>
  <si>
    <r>
      <rPr>
        <b/>
        <u val="single"/>
        <sz val="13.5"/>
        <rFont val="Times New Roman"/>
        <family val="1"/>
      </rPr>
      <t>Подпрограмма 5</t>
    </r>
    <r>
      <rPr>
        <sz val="13.5"/>
        <rFont val="Times New Roman"/>
        <family val="1"/>
      </rPr>
      <t>. «Содержание и обеспечение деятельности аппарата отдела по культуре администрации муниципального района»</t>
    </r>
  </si>
  <si>
    <r>
      <rPr>
        <b/>
        <u val="single"/>
        <sz val="13.5"/>
        <rFont val="Times New Roman"/>
        <family val="1"/>
      </rPr>
      <t>Подпрограмма</t>
    </r>
    <r>
      <rPr>
        <u val="single"/>
        <sz val="13.5"/>
        <rFont val="Times New Roman"/>
        <family val="1"/>
      </rPr>
      <t xml:space="preserve"> 1</t>
    </r>
    <r>
      <rPr>
        <sz val="13.5"/>
        <rFont val="Times New Roman"/>
        <family val="1"/>
      </rPr>
      <t xml:space="preserve"> "Регулирование качества окружающей среды"</t>
    </r>
  </si>
  <si>
    <r>
      <rPr>
        <b/>
        <u val="single"/>
        <sz val="13.5"/>
        <rFont val="Times New Roman"/>
        <family val="1"/>
      </rPr>
      <t xml:space="preserve">Подпрограмма </t>
    </r>
    <r>
      <rPr>
        <u val="single"/>
        <sz val="13.5"/>
        <rFont val="Times New Roman"/>
        <family val="1"/>
      </rPr>
      <t>2.</t>
    </r>
    <r>
      <rPr>
        <sz val="13.5"/>
        <rFont val="Times New Roman"/>
        <family val="1"/>
      </rPr>
      <t xml:space="preserve"> "Биологическое разнообразие"</t>
    </r>
  </si>
  <si>
    <r>
      <rPr>
        <b/>
        <u val="single"/>
        <sz val="13.5"/>
        <color indexed="8"/>
        <rFont val="Times New Roman"/>
        <family val="1"/>
      </rPr>
      <t xml:space="preserve">Подпрограмма 1      </t>
    </r>
    <r>
      <rPr>
        <sz val="13.5"/>
        <color indexed="8"/>
        <rFont val="Times New Roman"/>
        <family val="1"/>
      </rPr>
      <t xml:space="preserve">              Строительство,ремонт, и реконструкция спортивных сооружений</t>
    </r>
  </si>
  <si>
    <r>
      <rPr>
        <b/>
        <u val="single"/>
        <sz val="13.5"/>
        <color indexed="8"/>
        <rFont val="Times New Roman"/>
        <family val="1"/>
      </rPr>
      <t xml:space="preserve">Подпрограмма 2  </t>
    </r>
    <r>
      <rPr>
        <b/>
        <sz val="13.5"/>
        <color indexed="8"/>
        <rFont val="Times New Roman"/>
        <family val="1"/>
      </rPr>
      <t xml:space="preserve">  </t>
    </r>
    <r>
      <rPr>
        <u val="single"/>
        <sz val="13.5"/>
        <color indexed="8"/>
        <rFont val="Times New Roman"/>
        <family val="1"/>
      </rPr>
      <t xml:space="preserve">   </t>
    </r>
    <r>
      <rPr>
        <sz val="13.5"/>
        <color indexed="8"/>
        <rFont val="Times New Roman"/>
        <family val="1"/>
      </rPr>
      <t xml:space="preserve">             Развитие детско-юношеского спорта и массовой физической культуры</t>
    </r>
  </si>
  <si>
    <r>
      <rPr>
        <b/>
        <u val="single"/>
        <sz val="13.5"/>
        <rFont val="Times New Roman"/>
        <family val="1"/>
      </rPr>
      <t>Подпрограмма 1</t>
    </r>
    <r>
      <rPr>
        <u val="single"/>
        <sz val="13.5"/>
        <rFont val="Times New Roman"/>
        <family val="1"/>
      </rPr>
      <t>.</t>
    </r>
    <r>
      <rPr>
        <sz val="13.5"/>
        <rFont val="Times New Roman"/>
        <family val="1"/>
      </rPr>
      <t xml:space="preserve"> "Развитие и поддержка малого и среднего предпринимательства"</t>
    </r>
  </si>
  <si>
    <r>
      <rPr>
        <b/>
        <u val="single"/>
        <sz val="13.5"/>
        <rFont val="Times New Roman"/>
        <family val="1"/>
      </rPr>
      <t>Подпрограмма 2.</t>
    </r>
    <r>
      <rPr>
        <sz val="13.5"/>
        <rFont val="Times New Roman"/>
        <family val="1"/>
      </rPr>
      <t xml:space="preserve"> "Формирование благоприятной инвестиционной среды"</t>
    </r>
  </si>
  <si>
    <r>
      <rPr>
        <b/>
        <u val="single"/>
        <sz val="13.5"/>
        <rFont val="Times New Roman"/>
        <family val="1"/>
      </rPr>
      <t>Подпрограмма 3</t>
    </r>
    <r>
      <rPr>
        <sz val="13.5"/>
        <rFont val="Times New Roman"/>
        <family val="1"/>
      </rPr>
      <t>. «Содействие занятости населения»</t>
    </r>
  </si>
  <si>
    <r>
      <rPr>
        <b/>
        <u val="single"/>
        <sz val="13.5"/>
        <rFont val="Times New Roman"/>
        <family val="1"/>
      </rPr>
      <t>Подпрограмма 4</t>
    </r>
    <r>
      <rPr>
        <b/>
        <sz val="13.5"/>
        <rFont val="Times New Roman"/>
        <family val="1"/>
      </rPr>
      <t>.</t>
    </r>
    <r>
      <rPr>
        <sz val="13.5"/>
        <rFont val="Times New Roman"/>
        <family val="1"/>
      </rPr>
      <t xml:space="preserve"> "Защита объектов информатизации"</t>
    </r>
  </si>
  <si>
    <r>
      <rPr>
        <b/>
        <u val="single"/>
        <sz val="13.5"/>
        <rFont val="Times New Roman"/>
        <family val="1"/>
      </rPr>
      <t>Подпрограмма 5</t>
    </r>
    <r>
      <rPr>
        <b/>
        <sz val="13.5"/>
        <rFont val="Times New Roman"/>
        <family val="1"/>
      </rPr>
      <t>.</t>
    </r>
    <r>
      <rPr>
        <sz val="13.5"/>
        <rFont val="Times New Roman"/>
        <family val="1"/>
      </rPr>
      <t xml:space="preserve"> "Обеспечение деятельности администрации Панинского муниципального района"</t>
    </r>
  </si>
  <si>
    <r>
      <rPr>
        <b/>
        <u val="single"/>
        <sz val="13.5"/>
        <rFont val="Times New Roman"/>
        <family val="1"/>
      </rPr>
      <t>Подпрограмма 6</t>
    </r>
    <r>
      <rPr>
        <u val="single"/>
        <sz val="13.5"/>
        <rFont val="Times New Roman"/>
        <family val="1"/>
      </rPr>
      <t xml:space="preserve">. </t>
    </r>
    <r>
      <rPr>
        <sz val="13.5"/>
        <rFont val="Times New Roman"/>
        <family val="1"/>
      </rPr>
      <t>"Обеспечение деятельности контрольного органа Совета народных депутатов Панинского муниципального района"</t>
    </r>
  </si>
  <si>
    <r>
      <rPr>
        <b/>
        <u val="single"/>
        <sz val="13.5"/>
        <rFont val="Times New Roman"/>
        <family val="1"/>
      </rPr>
      <t>Подпрограмма 7</t>
    </r>
    <r>
      <rPr>
        <u val="single"/>
        <sz val="13.5"/>
        <rFont val="Times New Roman"/>
        <family val="1"/>
      </rPr>
      <t>.</t>
    </r>
    <r>
      <rPr>
        <sz val="13.5"/>
        <rFont val="Times New Roman"/>
        <family val="1"/>
      </rPr>
      <t xml:space="preserve"> Обеспечение деятельности МКУ "ЦООДОМС"</t>
    </r>
  </si>
  <si>
    <r>
      <rPr>
        <b/>
        <u val="single"/>
        <sz val="13.5"/>
        <rFont val="Times New Roman"/>
        <family val="1"/>
      </rPr>
      <t>Подпрограмма 8</t>
    </r>
    <r>
      <rPr>
        <sz val="13.5"/>
        <rFont val="Times New Roman"/>
        <family val="1"/>
      </rPr>
      <t>. "Обеспечение исполнения функций администрации Панинского муниципального района"</t>
    </r>
  </si>
  <si>
    <r>
      <rPr>
        <b/>
        <u val="single"/>
        <sz val="13.5"/>
        <rFont val="Times New Roman"/>
        <family val="1"/>
      </rPr>
      <t>Подпрограмма 1.</t>
    </r>
    <r>
      <rPr>
        <b/>
        <sz val="13.5"/>
        <rFont val="Times New Roman"/>
        <family val="1"/>
      </rPr>
      <t xml:space="preserve"> </t>
    </r>
    <r>
      <rPr>
        <sz val="13.5"/>
        <rFont val="Times New Roman"/>
        <family val="1"/>
      </rPr>
      <t>Развитие подотрасли растениеводства, переработки и реализации продукции растениеводства</t>
    </r>
  </si>
  <si>
    <r>
      <rPr>
        <b/>
        <u val="single"/>
        <sz val="13.5"/>
        <rFont val="Times New Roman"/>
        <family val="1"/>
      </rPr>
      <t xml:space="preserve">Подпрограмма 2.   </t>
    </r>
    <r>
      <rPr>
        <b/>
        <sz val="13.5"/>
        <rFont val="Times New Roman"/>
        <family val="1"/>
      </rPr>
      <t xml:space="preserve">           </t>
    </r>
    <r>
      <rPr>
        <sz val="13.5"/>
        <rFont val="Times New Roman"/>
        <family val="1"/>
      </rPr>
      <t>Развитие подотрасли животноводства, переработки и реализации продукции животноводства</t>
    </r>
  </si>
  <si>
    <r>
      <rPr>
        <b/>
        <u val="single"/>
        <sz val="13.5"/>
        <rFont val="Times New Roman"/>
        <family val="1"/>
      </rPr>
      <t>Подпрограмма 3</t>
    </r>
    <r>
      <rPr>
        <b/>
        <sz val="13.5"/>
        <rFont val="Times New Roman"/>
        <family val="1"/>
      </rPr>
      <t xml:space="preserve">. </t>
    </r>
    <r>
      <rPr>
        <sz val="13.5"/>
        <rFont val="Times New Roman"/>
        <family val="1"/>
      </rPr>
      <t>Развитие мясного скотоводства</t>
    </r>
  </si>
  <si>
    <r>
      <rPr>
        <b/>
        <u val="single"/>
        <sz val="13.5"/>
        <rFont val="Times New Roman"/>
        <family val="1"/>
      </rPr>
      <t>Подпрограмма 4</t>
    </r>
    <r>
      <rPr>
        <b/>
        <sz val="13.5"/>
        <rFont val="Times New Roman"/>
        <family val="1"/>
      </rPr>
      <t xml:space="preserve">. </t>
    </r>
    <r>
      <rPr>
        <sz val="13.5"/>
        <rFont val="Times New Roman"/>
        <family val="1"/>
      </rPr>
      <t>Поддержка малых форм хозяйствования</t>
    </r>
  </si>
  <si>
    <r>
      <rPr>
        <b/>
        <u val="single"/>
        <sz val="13.5"/>
        <rFont val="Times New Roman"/>
        <family val="1"/>
      </rPr>
      <t xml:space="preserve">Подпрограмма 5. </t>
    </r>
    <r>
      <rPr>
        <sz val="13.5"/>
        <rFont val="Times New Roman"/>
        <family val="1"/>
      </rPr>
      <t>Техническая и технологическая модернизация, инновационное развитие</t>
    </r>
  </si>
  <si>
    <r>
      <rPr>
        <b/>
        <u val="single"/>
        <sz val="13.5"/>
        <rFont val="Times New Roman"/>
        <family val="1"/>
      </rPr>
      <t>Подпрограмма 6</t>
    </r>
    <r>
      <rPr>
        <b/>
        <sz val="13.5"/>
        <rFont val="Times New Roman"/>
        <family val="1"/>
      </rPr>
      <t xml:space="preserve"> </t>
    </r>
    <r>
      <rPr>
        <sz val="13.5"/>
        <rFont val="Times New Roman"/>
        <family val="1"/>
      </rPr>
      <t>«Развитие информационно-консультационной помощи на селе»</t>
    </r>
  </si>
  <si>
    <r>
      <t xml:space="preserve">1. </t>
    </r>
    <r>
      <rPr>
        <u val="single"/>
        <sz val="13.5"/>
        <rFont val="Times New Roman"/>
        <family val="1"/>
      </rPr>
      <t xml:space="preserve">Основное мероприятие </t>
    </r>
    <r>
      <rPr>
        <sz val="13.5"/>
        <rFont val="Times New Roman"/>
        <family val="1"/>
      </rPr>
      <t>«Финансовое обеспечение оказания муниципальных услуг (выполнения работ) подведомственными учреждениями  органов местного самоуправления»:</t>
    </r>
  </si>
  <si>
    <r>
      <t xml:space="preserve">2. </t>
    </r>
    <r>
      <rPr>
        <u val="single"/>
        <sz val="13.5"/>
        <rFont val="Times New Roman"/>
        <family val="1"/>
      </rPr>
      <t>Основное мероприятие</t>
    </r>
    <r>
      <rPr>
        <sz val="13.5"/>
        <rFont val="Times New Roman"/>
        <family val="1"/>
      </rPr>
      <t xml:space="preserve"> «Создание условий и предпосылок для развития 
агропромышленного комплекса»
</t>
    </r>
  </si>
  <si>
    <r>
      <t xml:space="preserve">3. </t>
    </r>
    <r>
      <rPr>
        <u val="single"/>
        <sz val="13.5"/>
        <rFont val="Times New Roman"/>
        <family val="1"/>
      </rPr>
      <t>Основное мероприятие</t>
    </r>
    <r>
      <rPr>
        <sz val="13.5"/>
        <rFont val="Times New Roman"/>
        <family val="1"/>
      </rPr>
      <t xml:space="preserve"> «Финансовое обеспечение выполнения других расходных обязательств Панинского района </t>
    </r>
  </si>
  <si>
    <r>
      <t xml:space="preserve">4. </t>
    </r>
    <r>
      <rPr>
        <u val="single"/>
        <sz val="13.5"/>
        <rFont val="Times New Roman"/>
        <family val="1"/>
      </rPr>
      <t>Основное мероприятие</t>
    </r>
    <r>
      <rPr>
        <sz val="13.5"/>
        <rFont val="Times New Roman"/>
        <family val="1"/>
      </rPr>
      <t xml:space="preserve"> «Финансирование и оплата прочих платежей, связанных с ликвидацией отдела программ и развития сельских территорий, правопреемником которого является МКУ Панинский «ИКЦ АПК»»</t>
    </r>
  </si>
  <si>
    <r>
      <rPr>
        <b/>
        <u val="single"/>
        <sz val="13.5"/>
        <rFont val="Times New Roman"/>
        <family val="1"/>
      </rPr>
      <t>Подпрограмма 7</t>
    </r>
    <r>
      <rPr>
        <b/>
        <sz val="13.5"/>
        <rFont val="Times New Roman"/>
        <family val="1"/>
      </rPr>
      <t xml:space="preserve"> </t>
    </r>
    <r>
      <rPr>
        <sz val="13.5"/>
        <rFont val="Times New Roman"/>
        <family val="1"/>
      </rPr>
      <t>«Устойчивое развитие сельских территорий на 2014-2017 годы и на период до 2020 года»</t>
    </r>
  </si>
  <si>
    <r>
      <t xml:space="preserve">Подпрограмма 8   </t>
    </r>
    <r>
      <rPr>
        <sz val="13.5"/>
        <rFont val="Times New Roman"/>
        <family val="1"/>
      </rPr>
      <t>Развитие мелиорации земель сельскохозяйственного назначения Панинского района на 2014-2020 годы.</t>
    </r>
  </si>
  <si>
    <r>
      <rPr>
        <b/>
        <u val="single"/>
        <sz val="13.5"/>
        <rFont val="Times New Roman"/>
        <family val="1"/>
      </rPr>
      <t xml:space="preserve">Подпрограмма 9 </t>
    </r>
    <r>
      <rPr>
        <sz val="13.5"/>
        <rFont val="Times New Roman"/>
        <family val="1"/>
      </rPr>
      <t>"Эпизоотическое и ветеринарно-санитарное благополучие Панинского муниципального района"</t>
    </r>
  </si>
  <si>
    <r>
      <rPr>
        <b/>
        <u val="single"/>
        <sz val="13.5"/>
        <rFont val="Times New Roman"/>
        <family val="1"/>
      </rPr>
      <t>Подпрограмма 10</t>
    </r>
    <r>
      <rPr>
        <b/>
        <sz val="13.5"/>
        <rFont val="Times New Roman"/>
        <family val="1"/>
      </rPr>
      <t xml:space="preserve"> </t>
    </r>
    <r>
      <rPr>
        <sz val="13.5"/>
        <rFont val="Times New Roman"/>
        <family val="1"/>
      </rPr>
      <t>Проведение Всероссийской сельскохозяйственной переписи в 2016 году в Панинском муниципальном районе</t>
    </r>
  </si>
  <si>
    <r>
      <rPr>
        <u val="single"/>
        <sz val="13.5"/>
        <rFont val="Times New Roman"/>
        <family val="1"/>
      </rPr>
      <t>Подпрограмма 1</t>
    </r>
    <r>
      <rPr>
        <sz val="13.5"/>
        <rFont val="Times New Roman"/>
        <family val="1"/>
      </rPr>
      <t>. Управление муниципальными финансами</t>
    </r>
  </si>
  <si>
    <r>
      <rPr>
        <b/>
        <u val="single"/>
        <sz val="13.5"/>
        <rFont val="Times New Roman"/>
        <family val="1"/>
      </rPr>
      <t>Подпрограмма 2.</t>
    </r>
    <r>
      <rPr>
        <b/>
        <sz val="13.5"/>
        <rFont val="Times New Roman"/>
        <family val="1"/>
      </rPr>
      <t xml:space="preserve"> Создание условий для эффективного и ответственного управления муниципальными финансами, повышение устойчивости бюджетов муниципальных образований Панинского муниципального района </t>
    </r>
  </si>
  <si>
    <r>
      <rPr>
        <b/>
        <u val="single"/>
        <sz val="13.5"/>
        <rFont val="Times New Roman"/>
        <family val="1"/>
      </rPr>
      <t>Подпрограмма 3</t>
    </r>
    <r>
      <rPr>
        <b/>
        <sz val="13.5"/>
        <rFont val="Times New Roman"/>
        <family val="1"/>
      </rPr>
      <t>. Финансовое обеспечение муниципальных образований Панинского муниципального района для исполнения переданных полномочий</t>
    </r>
  </si>
  <si>
    <r>
      <rPr>
        <u val="single"/>
        <sz val="13.5"/>
        <rFont val="Times New Roman"/>
        <family val="1"/>
      </rPr>
      <t>Основное мероприятие 1</t>
    </r>
    <r>
      <rPr>
        <sz val="13.5"/>
        <rFont val="Times New Roman"/>
        <family val="1"/>
      </rPr>
      <t>. Предоставление бюджету Панинского муниципального района субвенций из областного бюджета на осуществление государственных полномочий по созданию и организации деятельности комиссий по делам несовершеннолетних и защите их прав</t>
    </r>
  </si>
  <si>
    <r>
      <rPr>
        <u val="single"/>
        <sz val="13.5"/>
        <rFont val="Times New Roman"/>
        <family val="1"/>
      </rPr>
      <t>Основное мероприятие 2.</t>
    </r>
    <r>
      <rPr>
        <sz val="13.5"/>
        <rFont val="Times New Roman"/>
        <family val="1"/>
      </rPr>
      <t xml:space="preserve"> Предоставление бюджету Панинского муниципального района субвенций из областного бюджета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правовых актов Воронежской области</t>
    </r>
  </si>
  <si>
    <r>
      <rPr>
        <u val="single"/>
        <sz val="13.5"/>
        <rFont val="Times New Roman"/>
        <family val="1"/>
      </rPr>
      <t>Основное мероприятие 3.</t>
    </r>
    <r>
      <rPr>
        <sz val="13.5"/>
        <rFont val="Times New Roman"/>
        <family val="1"/>
      </rPr>
      <t xml:space="preserve"> Предоставление  бюджету Панинского муниципального района субвенций на создание и организацию деятельности административных комиссий</t>
    </r>
  </si>
  <si>
    <r>
      <t xml:space="preserve">Основное мероприятие 4: </t>
    </r>
    <r>
      <rPr>
        <sz val="13.5"/>
        <rFont val="Times New Roman"/>
        <family val="1"/>
      </rPr>
      <t>Составление, изменение и дополнение списков кандидатов в присяжные заседатели районных судов</t>
    </r>
  </si>
  <si>
    <r>
      <rPr>
        <b/>
        <u val="single"/>
        <sz val="13.5"/>
        <rFont val="Times New Roman"/>
        <family val="1"/>
      </rPr>
      <t>Подпрограмма 4</t>
    </r>
    <r>
      <rPr>
        <b/>
        <sz val="13.5"/>
        <rFont val="Times New Roman"/>
        <family val="1"/>
      </rPr>
      <t>. Обеспечение реализации муниципальной программы</t>
    </r>
  </si>
  <si>
    <r>
      <rPr>
        <u val="single"/>
        <sz val="13.5"/>
        <rFont val="Times New Roman"/>
        <family val="1"/>
      </rPr>
      <t>Основное мероприятие 1.</t>
    </r>
    <r>
      <rPr>
        <sz val="13.5"/>
        <rFont val="Times New Roman"/>
        <family val="1"/>
      </rPr>
      <t xml:space="preserve"> Финансовое обеспечение деятельности исполнительных органов муниципальной власти, иных главных распорядителей средств муниципального бюджета – исполнителей</t>
    </r>
  </si>
  <si>
    <r>
      <rPr>
        <u val="single"/>
        <sz val="13.5"/>
        <rFont val="Times New Roman"/>
        <family val="1"/>
      </rPr>
      <t>Основное мероприятие 2. 2</t>
    </r>
    <r>
      <rPr>
        <sz val="13.5"/>
        <rFont val="Times New Roman"/>
        <family val="1"/>
      </rPr>
      <t>. Финансовое обеспечение выполнения других расходных обязательств Панинского муниципального района исполнительными органами муниципальной  власти, иными главными распорядителями средств муниципального бюджета – исполнителями</t>
    </r>
  </si>
  <si>
    <r>
      <rPr>
        <b/>
        <sz val="13.5"/>
        <rFont val="Times New Roman"/>
        <family val="1"/>
      </rPr>
      <t xml:space="preserve">Подпрограмма 1 </t>
    </r>
    <r>
      <rPr>
        <sz val="13.5"/>
        <rFont val="Times New Roman"/>
        <family val="1"/>
      </rPr>
      <t>«Реализация муниципальной  политики в сфере социально-экономического развития муниципальных образований»</t>
    </r>
  </si>
  <si>
    <r>
      <rPr>
        <b/>
        <sz val="13.5"/>
        <rFont val="Times New Roman"/>
        <family val="1"/>
      </rPr>
      <t>Подпрограмма 2</t>
    </r>
    <r>
      <rPr>
        <sz val="13.5"/>
        <rFont val="Times New Roman"/>
        <family val="1"/>
      </rPr>
      <t xml:space="preserve"> "Поддержка территориального общественного самоуправления"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</si>
</sst>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_-* #,##0.000_р_._-;\-* #,##0.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0.00000000"/>
    <numFmt numFmtId="186" formatCode="0.0%"/>
    <numFmt numFmtId="187" formatCode="#,##0.0&quot;р.&quot;;[Red]\-#,##0.0&quot;р.&quot;"/>
    <numFmt numFmtId="188" formatCode="[$-FC19]d\ mmmm\ yyyy\ &quot;г.&quot;"/>
    <numFmt numFmtId="189" formatCode="#,##0.00&quot;р.&quot;"/>
    <numFmt numFmtId="190" formatCode="#,##0.00_ ;\-#,##0.00\ "/>
    <numFmt numFmtId="191" formatCode="0.000000000"/>
    <numFmt numFmtId="192" formatCode="#,##0.0"/>
    <numFmt numFmtId="193" formatCode="#,##0.00_р_."/>
    <numFmt numFmtId="194" formatCode="#,##0.0&quot;р.&quot;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b/>
      <sz val="11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8"/>
      <name val="Calibri"/>
      <family val="2"/>
    </font>
    <font>
      <sz val="13"/>
      <color indexed="8"/>
      <name val="Calibri"/>
      <family val="2"/>
    </font>
    <font>
      <sz val="9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b/>
      <u val="single"/>
      <sz val="13.5"/>
      <color indexed="8"/>
      <name val="Times New Roman"/>
      <family val="1"/>
    </font>
    <font>
      <u val="single"/>
      <sz val="13.5"/>
      <color indexed="8"/>
      <name val="Times New Roman"/>
      <family val="1"/>
    </font>
    <font>
      <u val="single"/>
      <sz val="13.5"/>
      <name val="Times New Roman"/>
      <family val="1"/>
    </font>
    <font>
      <b/>
      <u val="single"/>
      <sz val="13.5"/>
      <name val="Times New Roman"/>
      <family val="1"/>
    </font>
    <font>
      <sz val="13.5"/>
      <color indexed="10"/>
      <name val="Times New Roman"/>
      <family val="1"/>
    </font>
    <font>
      <b/>
      <sz val="13.5"/>
      <color indexed="10"/>
      <name val="Times New Roman"/>
      <family val="1"/>
    </font>
    <font>
      <sz val="13.5"/>
      <name val="Calibri"/>
      <family val="2"/>
    </font>
    <font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3.5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3.5"/>
      <color theme="1"/>
      <name val="Calibri"/>
      <family val="2"/>
    </font>
    <font>
      <sz val="13.5"/>
      <color theme="1"/>
      <name val="Times New Roman"/>
      <family val="1"/>
    </font>
    <font>
      <b/>
      <sz val="13.5"/>
      <color theme="1"/>
      <name val="Times New Roman"/>
      <family val="1"/>
    </font>
    <font>
      <sz val="13.5"/>
      <color rgb="FF000000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0" fontId="6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3" fillId="31" borderId="0" applyNumberFormat="0" applyBorder="0" applyAlignment="0" applyProtection="0"/>
  </cellStyleXfs>
  <cellXfs count="272">
    <xf numFmtId="0" fontId="0" fillId="0" borderId="0" xfId="0" applyFont="1" applyAlignment="1">
      <alignment/>
    </xf>
    <xf numFmtId="0" fontId="16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18" fillId="32" borderId="0" xfId="0" applyFont="1" applyFill="1" applyAlignment="1">
      <alignment/>
    </xf>
    <xf numFmtId="0" fontId="12" fillId="33" borderId="0" xfId="0" applyFont="1" applyFill="1" applyAlignment="1">
      <alignment/>
    </xf>
    <xf numFmtId="0" fontId="0" fillId="33" borderId="0" xfId="0" applyFill="1" applyAlignment="1">
      <alignment/>
    </xf>
    <xf numFmtId="0" fontId="13" fillId="32" borderId="0" xfId="0" applyFont="1" applyFill="1" applyAlignment="1">
      <alignment/>
    </xf>
    <xf numFmtId="0" fontId="9" fillId="33" borderId="0" xfId="0" applyFont="1" applyFill="1" applyAlignment="1">
      <alignment/>
    </xf>
    <xf numFmtId="0" fontId="15" fillId="0" borderId="0" xfId="0" applyFont="1" applyFill="1" applyAlignment="1">
      <alignment/>
    </xf>
    <xf numFmtId="0" fontId="17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12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0" fillId="0" borderId="0" xfId="0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8" fillId="32" borderId="0" xfId="0" applyFont="1" applyFill="1" applyAlignment="1">
      <alignment/>
    </xf>
    <xf numFmtId="0" fontId="14" fillId="33" borderId="0" xfId="0" applyFont="1" applyFill="1" applyAlignment="1">
      <alignment/>
    </xf>
    <xf numFmtId="0" fontId="10" fillId="32" borderId="0" xfId="0" applyFont="1" applyFill="1" applyAlignment="1">
      <alignment/>
    </xf>
    <xf numFmtId="0" fontId="74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9" fillId="0" borderId="11" xfId="0" applyFont="1" applyFill="1" applyBorder="1" applyAlignment="1">
      <alignment/>
    </xf>
    <xf numFmtId="0" fontId="75" fillId="0" borderId="0" xfId="0" applyFont="1" applyFill="1" applyAlignment="1">
      <alignment/>
    </xf>
    <xf numFmtId="0" fontId="6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6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9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justify" vertical="top"/>
    </xf>
    <xf numFmtId="0" fontId="7" fillId="0" borderId="10" xfId="0" applyFont="1" applyFill="1" applyBorder="1" applyAlignment="1">
      <alignment vertical="top" wrapText="1"/>
    </xf>
    <xf numFmtId="0" fontId="11" fillId="0" borderId="0" xfId="0" applyFont="1" applyFill="1" applyAlignment="1">
      <alignment/>
    </xf>
    <xf numFmtId="0" fontId="76" fillId="33" borderId="0" xfId="0" applyFont="1" applyFill="1" applyAlignment="1">
      <alignment/>
    </xf>
    <xf numFmtId="0" fontId="7" fillId="0" borderId="15" xfId="0" applyFont="1" applyFill="1" applyBorder="1" applyAlignment="1">
      <alignment horizontal="center" vertical="top" wrapText="1"/>
    </xf>
    <xf numFmtId="1" fontId="7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justify" vertical="top"/>
    </xf>
    <xf numFmtId="0" fontId="20" fillId="0" borderId="10" xfId="0" applyFont="1" applyFill="1" applyBorder="1" applyAlignment="1">
      <alignment horizontal="left" vertical="top" wrapText="1"/>
    </xf>
    <xf numFmtId="0" fontId="7" fillId="0" borderId="10" xfId="0" applyNumberFormat="1" applyFont="1" applyFill="1" applyBorder="1" applyAlignment="1">
      <alignment vertical="top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center" vertical="top" wrapText="1"/>
    </xf>
    <xf numFmtId="0" fontId="7" fillId="0" borderId="16" xfId="0" applyNumberFormat="1" applyFont="1" applyFill="1" applyBorder="1" applyAlignment="1" applyProtection="1">
      <alignment vertical="top" wrapText="1"/>
      <protection locked="0"/>
    </xf>
    <xf numFmtId="16" fontId="7" fillId="0" borderId="10" xfId="0" applyNumberFormat="1" applyFont="1" applyFill="1" applyBorder="1" applyAlignment="1">
      <alignment horizontal="center" vertical="top" wrapText="1"/>
    </xf>
    <xf numFmtId="0" fontId="77" fillId="0" borderId="0" xfId="0" applyFont="1" applyFill="1" applyAlignment="1">
      <alignment horizontal="left" vertical="top" wrapText="1"/>
    </xf>
    <xf numFmtId="0" fontId="20" fillId="0" borderId="10" xfId="0" applyNumberFormat="1" applyFont="1" applyFill="1" applyBorder="1" applyAlignment="1">
      <alignment vertical="top" wrapText="1"/>
    </xf>
    <xf numFmtId="0" fontId="20" fillId="0" borderId="15" xfId="0" applyFont="1" applyFill="1" applyBorder="1" applyAlignment="1">
      <alignment vertical="top" wrapText="1"/>
    </xf>
    <xf numFmtId="0" fontId="0" fillId="0" borderId="0" xfId="0" applyFill="1" applyAlignment="1">
      <alignment horizontal="center"/>
    </xf>
    <xf numFmtId="181" fontId="4" fillId="0" borderId="0" xfId="0" applyNumberFormat="1" applyFont="1" applyFill="1" applyBorder="1" applyAlignment="1">
      <alignment horizontal="center" vertical="top" wrapText="1"/>
    </xf>
    <xf numFmtId="0" fontId="78" fillId="0" borderId="0" xfId="0" applyFont="1" applyFill="1" applyAlignment="1">
      <alignment/>
    </xf>
    <xf numFmtId="0" fontId="78" fillId="0" borderId="0" xfId="0" applyFont="1" applyFill="1" applyAlignment="1">
      <alignment vertical="top" wrapText="1"/>
    </xf>
    <xf numFmtId="0" fontId="78" fillId="0" borderId="0" xfId="0" applyFont="1" applyFill="1" applyAlignment="1">
      <alignment horizontal="center"/>
    </xf>
    <xf numFmtId="2" fontId="78" fillId="0" borderId="0" xfId="0" applyNumberFormat="1" applyFont="1" applyFill="1" applyAlignment="1">
      <alignment/>
    </xf>
    <xf numFmtId="0" fontId="78" fillId="0" borderId="17" xfId="0" applyFont="1" applyFill="1" applyBorder="1" applyAlignment="1">
      <alignment wrapText="1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center" textRotation="90" wrapText="1"/>
    </xf>
    <xf numFmtId="0" fontId="24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center" vertical="top" wrapText="1"/>
    </xf>
    <xf numFmtId="2" fontId="25" fillId="0" borderId="10" xfId="0" applyNumberFormat="1" applyFont="1" applyFill="1" applyBorder="1" applyAlignment="1">
      <alignment horizontal="center" vertical="top" wrapText="1"/>
    </xf>
    <xf numFmtId="0" fontId="24" fillId="0" borderId="18" xfId="0" applyFont="1" applyFill="1" applyBorder="1" applyAlignment="1">
      <alignment horizontal="center" vertical="top" wrapText="1"/>
    </xf>
    <xf numFmtId="0" fontId="26" fillId="0" borderId="19" xfId="0" applyFont="1" applyFill="1" applyBorder="1" applyAlignment="1">
      <alignment horizontal="left" vertical="top" wrapText="1"/>
    </xf>
    <xf numFmtId="190" fontId="24" fillId="0" borderId="18" xfId="0" applyNumberFormat="1" applyFont="1" applyFill="1" applyBorder="1" applyAlignment="1">
      <alignment horizontal="center" vertical="top"/>
    </xf>
    <xf numFmtId="0" fontId="24" fillId="0" borderId="18" xfId="0" applyNumberFormat="1" applyFont="1" applyFill="1" applyBorder="1" applyAlignment="1">
      <alignment horizontal="center" vertical="top"/>
    </xf>
    <xf numFmtId="3" fontId="24" fillId="0" borderId="18" xfId="0" applyNumberFormat="1" applyFont="1" applyFill="1" applyBorder="1" applyAlignment="1">
      <alignment horizontal="center" vertical="top" wrapText="1"/>
    </xf>
    <xf numFmtId="2" fontId="24" fillId="0" borderId="18" xfId="0" applyNumberFormat="1" applyFont="1" applyFill="1" applyBorder="1" applyAlignment="1">
      <alignment vertical="top" wrapText="1"/>
    </xf>
    <xf numFmtId="0" fontId="26" fillId="0" borderId="18" xfId="0" applyFont="1" applyFill="1" applyBorder="1" applyAlignment="1">
      <alignment horizontal="left" vertical="top" wrapText="1"/>
    </xf>
    <xf numFmtId="0" fontId="24" fillId="0" borderId="20" xfId="0" applyFont="1" applyFill="1" applyBorder="1" applyAlignment="1">
      <alignment horizontal="center" vertical="top" wrapText="1"/>
    </xf>
    <xf numFmtId="0" fontId="26" fillId="6" borderId="21" xfId="0" applyFont="1" applyFill="1" applyBorder="1" applyAlignment="1">
      <alignment horizontal="center" vertical="top" wrapText="1"/>
    </xf>
    <xf numFmtId="0" fontId="26" fillId="6" borderId="22" xfId="0" applyFont="1" applyFill="1" applyBorder="1" applyAlignment="1">
      <alignment horizontal="left" vertical="top" wrapText="1"/>
    </xf>
    <xf numFmtId="0" fontId="24" fillId="6" borderId="22" xfId="0" applyFont="1" applyFill="1" applyBorder="1" applyAlignment="1">
      <alignment horizontal="center" vertical="top" wrapText="1"/>
    </xf>
    <xf numFmtId="181" fontId="24" fillId="6" borderId="22" xfId="0" applyNumberFormat="1" applyFont="1" applyFill="1" applyBorder="1" applyAlignment="1">
      <alignment horizontal="center" vertical="top"/>
    </xf>
    <xf numFmtId="190" fontId="24" fillId="6" borderId="22" xfId="0" applyNumberFormat="1" applyFont="1" applyFill="1" applyBorder="1" applyAlignment="1">
      <alignment horizontal="center" vertical="top"/>
    </xf>
    <xf numFmtId="1" fontId="24" fillId="6" borderId="22" xfId="0" applyNumberFormat="1" applyFont="1" applyFill="1" applyBorder="1" applyAlignment="1">
      <alignment horizontal="center" vertical="top" wrapText="1"/>
    </xf>
    <xf numFmtId="0" fontId="27" fillId="6" borderId="22" xfId="0" applyFont="1" applyFill="1" applyBorder="1" applyAlignment="1">
      <alignment horizontal="left" vertical="top" wrapText="1"/>
    </xf>
    <xf numFmtId="0" fontId="25" fillId="6" borderId="22" xfId="0" applyFont="1" applyFill="1" applyBorder="1" applyAlignment="1">
      <alignment horizontal="center" vertical="top" wrapText="1"/>
    </xf>
    <xf numFmtId="181" fontId="25" fillId="6" borderId="23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wrapText="1"/>
    </xf>
    <xf numFmtId="0" fontId="79" fillId="0" borderId="10" xfId="0" applyFont="1" applyFill="1" applyBorder="1" applyAlignment="1">
      <alignment vertical="top" wrapText="1"/>
    </xf>
    <xf numFmtId="181" fontId="24" fillId="0" borderId="10" xfId="0" applyNumberFormat="1" applyFont="1" applyFill="1" applyBorder="1" applyAlignment="1">
      <alignment horizontal="center" vertical="top"/>
    </xf>
    <xf numFmtId="190" fontId="24" fillId="0" borderId="10" xfId="0" applyNumberFormat="1" applyFont="1" applyFill="1" applyBorder="1" applyAlignment="1">
      <alignment horizontal="center" vertical="top"/>
    </xf>
    <xf numFmtId="0" fontId="24" fillId="0" borderId="10" xfId="0" applyFont="1" applyFill="1" applyBorder="1" applyAlignment="1">
      <alignment horizontal="center" vertical="top"/>
    </xf>
    <xf numFmtId="1" fontId="25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left" vertical="top" wrapText="1"/>
    </xf>
    <xf numFmtId="181" fontId="25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wrapText="1"/>
    </xf>
    <xf numFmtId="181" fontId="25" fillId="0" borderId="10" xfId="0" applyNumberFormat="1" applyFont="1" applyFill="1" applyBorder="1" applyAlignment="1">
      <alignment horizontal="center" vertical="top"/>
    </xf>
    <xf numFmtId="0" fontId="25" fillId="0" borderId="10" xfId="0" applyFont="1" applyFill="1" applyBorder="1" applyAlignment="1">
      <alignment horizontal="center" vertical="top"/>
    </xf>
    <xf numFmtId="0" fontId="27" fillId="0" borderId="10" xfId="0" applyFont="1" applyFill="1" applyBorder="1" applyAlignment="1">
      <alignment vertical="top" wrapText="1"/>
    </xf>
    <xf numFmtId="49" fontId="79" fillId="0" borderId="10" xfId="0" applyNumberFormat="1" applyFont="1" applyFill="1" applyBorder="1" applyAlignment="1">
      <alignment wrapText="1"/>
    </xf>
    <xf numFmtId="0" fontId="79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vertical="top" wrapText="1"/>
    </xf>
    <xf numFmtId="181" fontId="25" fillId="0" borderId="10" xfId="0" applyNumberFormat="1" applyFont="1" applyFill="1" applyBorder="1" applyAlignment="1">
      <alignment vertical="top" wrapText="1"/>
    </xf>
    <xf numFmtId="1" fontId="25" fillId="0" borderId="10" xfId="0" applyNumberFormat="1" applyFont="1" applyFill="1" applyBorder="1" applyAlignment="1">
      <alignment vertical="top" wrapText="1"/>
    </xf>
    <xf numFmtId="181" fontId="24" fillId="0" borderId="10" xfId="0" applyNumberFormat="1" applyFont="1" applyFill="1" applyBorder="1" applyAlignment="1">
      <alignment vertical="top" wrapText="1"/>
    </xf>
    <xf numFmtId="1" fontId="24" fillId="0" borderId="10" xfId="0" applyNumberFormat="1" applyFont="1" applyFill="1" applyBorder="1" applyAlignment="1">
      <alignment vertical="top" wrapText="1"/>
    </xf>
    <xf numFmtId="0" fontId="79" fillId="0" borderId="18" xfId="0" applyFont="1" applyFill="1" applyBorder="1" applyAlignment="1">
      <alignment wrapText="1"/>
    </xf>
    <xf numFmtId="0" fontId="27" fillId="0" borderId="18" xfId="0" applyFont="1" applyFill="1" applyBorder="1" applyAlignment="1">
      <alignment horizontal="left" vertical="top" wrapText="1"/>
    </xf>
    <xf numFmtId="0" fontId="25" fillId="0" borderId="18" xfId="0" applyFont="1" applyFill="1" applyBorder="1" applyAlignment="1">
      <alignment horizontal="center" vertical="top" wrapText="1"/>
    </xf>
    <xf numFmtId="181" fontId="25" fillId="0" borderId="18" xfId="0" applyNumberFormat="1" applyFont="1" applyFill="1" applyBorder="1" applyAlignment="1">
      <alignment horizontal="center" vertical="top"/>
    </xf>
    <xf numFmtId="0" fontId="25" fillId="0" borderId="18" xfId="0" applyFont="1" applyFill="1" applyBorder="1" applyAlignment="1">
      <alignment horizontal="center" vertical="top"/>
    </xf>
    <xf numFmtId="1" fontId="25" fillId="0" borderId="18" xfId="0" applyNumberFormat="1" applyFont="1" applyFill="1" applyBorder="1" applyAlignment="1">
      <alignment horizontal="center" vertical="top" wrapText="1"/>
    </xf>
    <xf numFmtId="0" fontId="80" fillId="6" borderId="24" xfId="0" applyFont="1" applyFill="1" applyBorder="1" applyAlignment="1">
      <alignment horizontal="center" vertical="center" wrapText="1"/>
    </xf>
    <xf numFmtId="0" fontId="24" fillId="6" borderId="25" xfId="0" applyFont="1" applyFill="1" applyBorder="1" applyAlignment="1">
      <alignment horizontal="center" vertical="top" wrapText="1"/>
    </xf>
    <xf numFmtId="0" fontId="25" fillId="6" borderId="25" xfId="0" applyFont="1" applyFill="1" applyBorder="1" applyAlignment="1">
      <alignment horizontal="center" vertical="top" wrapText="1"/>
    </xf>
    <xf numFmtId="181" fontId="24" fillId="6" borderId="25" xfId="0" applyNumberFormat="1" applyFont="1" applyFill="1" applyBorder="1" applyAlignment="1">
      <alignment horizontal="center" vertical="top"/>
    </xf>
    <xf numFmtId="1" fontId="24" fillId="6" borderId="25" xfId="0" applyNumberFormat="1" applyFont="1" applyFill="1" applyBorder="1" applyAlignment="1">
      <alignment horizontal="center" vertical="top" wrapText="1"/>
    </xf>
    <xf numFmtId="0" fontId="27" fillId="6" borderId="25" xfId="0" applyFont="1" applyFill="1" applyBorder="1" applyAlignment="1">
      <alignment horizontal="left" vertical="top" wrapText="1"/>
    </xf>
    <xf numFmtId="0" fontId="25" fillId="6" borderId="26" xfId="0" applyFont="1" applyFill="1" applyBorder="1" applyAlignment="1">
      <alignment horizontal="center" vertical="top" wrapText="1"/>
    </xf>
    <xf numFmtId="49" fontId="79" fillId="0" borderId="15" xfId="0" applyNumberFormat="1" applyFont="1" applyFill="1" applyBorder="1" applyAlignment="1">
      <alignment wrapText="1"/>
    </xf>
    <xf numFmtId="0" fontId="24" fillId="0" borderId="15" xfId="0" applyFont="1" applyFill="1" applyBorder="1" applyAlignment="1">
      <alignment horizontal="center" vertical="top" wrapText="1"/>
    </xf>
    <xf numFmtId="0" fontId="25" fillId="0" borderId="15" xfId="0" applyFont="1" applyFill="1" applyBorder="1" applyAlignment="1">
      <alignment horizontal="center" vertical="top" wrapText="1"/>
    </xf>
    <xf numFmtId="181" fontId="24" fillId="0" borderId="15" xfId="0" applyNumberFormat="1" applyFont="1" applyFill="1" applyBorder="1" applyAlignment="1">
      <alignment horizontal="center" vertical="top"/>
    </xf>
    <xf numFmtId="1" fontId="24" fillId="0" borderId="15" xfId="0" applyNumberFormat="1" applyFont="1" applyFill="1" applyBorder="1" applyAlignment="1">
      <alignment horizontal="center" vertical="top" wrapText="1"/>
    </xf>
    <xf numFmtId="0" fontId="27" fillId="0" borderId="15" xfId="0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vertical="top" wrapText="1"/>
    </xf>
    <xf numFmtId="0" fontId="29" fillId="0" borderId="10" xfId="0" applyFont="1" applyFill="1" applyBorder="1" applyAlignment="1">
      <alignment horizontal="left" vertical="top" wrapText="1"/>
    </xf>
    <xf numFmtId="0" fontId="81" fillId="0" borderId="10" xfId="0" applyFont="1" applyFill="1" applyBorder="1" applyAlignment="1">
      <alignment horizontal="justify" vertical="center"/>
    </xf>
    <xf numFmtId="0" fontId="81" fillId="0" borderId="10" xfId="0" applyFont="1" applyFill="1" applyBorder="1" applyAlignment="1">
      <alignment vertical="top" wrapText="1"/>
    </xf>
    <xf numFmtId="49" fontId="81" fillId="0" borderId="10" xfId="0" applyNumberFormat="1" applyFont="1" applyFill="1" applyBorder="1" applyAlignment="1">
      <alignment vertical="top" wrapText="1"/>
    </xf>
    <xf numFmtId="0" fontId="27" fillId="0" borderId="18" xfId="0" applyFont="1" applyFill="1" applyBorder="1" applyAlignment="1">
      <alignment vertical="top" wrapText="1"/>
    </xf>
    <xf numFmtId="0" fontId="24" fillId="0" borderId="18" xfId="0" applyFont="1" applyFill="1" applyBorder="1" applyAlignment="1">
      <alignment vertical="top" wrapText="1"/>
    </xf>
    <xf numFmtId="0" fontId="26" fillId="6" borderId="24" xfId="0" applyFont="1" applyFill="1" applyBorder="1" applyAlignment="1">
      <alignment horizontal="center" vertical="top" wrapText="1"/>
    </xf>
    <xf numFmtId="0" fontId="26" fillId="6" borderId="25" xfId="0" applyFont="1" applyFill="1" applyBorder="1" applyAlignment="1">
      <alignment horizontal="left" vertical="center" wrapText="1"/>
    </xf>
    <xf numFmtId="0" fontId="26" fillId="6" borderId="25" xfId="0" applyFont="1" applyFill="1" applyBorder="1" applyAlignment="1">
      <alignment horizontal="center" vertical="top" wrapText="1"/>
    </xf>
    <xf numFmtId="1" fontId="25" fillId="6" borderId="25" xfId="0" applyNumberFormat="1" applyFont="1" applyFill="1" applyBorder="1" applyAlignment="1">
      <alignment horizontal="center" vertical="top" wrapText="1"/>
    </xf>
    <xf numFmtId="0" fontId="27" fillId="6" borderId="25" xfId="0" applyFont="1" applyFill="1" applyBorder="1" applyAlignment="1">
      <alignment horizontal="center" vertical="top" wrapText="1"/>
    </xf>
    <xf numFmtId="0" fontId="27" fillId="6" borderId="26" xfId="0" applyFont="1" applyFill="1" applyBorder="1" applyAlignment="1">
      <alignment horizontal="center" vertical="top" wrapText="1"/>
    </xf>
    <xf numFmtId="0" fontId="27" fillId="0" borderId="15" xfId="0" applyFont="1" applyFill="1" applyBorder="1" applyAlignment="1">
      <alignment horizontal="center" vertical="top" wrapText="1"/>
    </xf>
    <xf numFmtId="0" fontId="26" fillId="0" borderId="15" xfId="0" applyFont="1" applyFill="1" applyBorder="1" applyAlignment="1">
      <alignment horizontal="center" vertical="top" wrapText="1"/>
    </xf>
    <xf numFmtId="1" fontId="26" fillId="0" borderId="15" xfId="0" applyNumberFormat="1" applyFont="1" applyFill="1" applyBorder="1" applyAlignment="1">
      <alignment vertical="top" wrapText="1"/>
    </xf>
    <xf numFmtId="0" fontId="27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1" fontId="26" fillId="0" borderId="10" xfId="0" applyNumberFormat="1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center" vertical="top"/>
    </xf>
    <xf numFmtId="0" fontId="32" fillId="0" borderId="1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/>
    </xf>
    <xf numFmtId="0" fontId="79" fillId="0" borderId="10" xfId="0" applyFont="1" applyFill="1" applyBorder="1" applyAlignment="1">
      <alignment horizontal="center" vertical="top" wrapText="1"/>
    </xf>
    <xf numFmtId="0" fontId="32" fillId="0" borderId="18" xfId="0" applyFont="1" applyFill="1" applyBorder="1" applyAlignment="1">
      <alignment horizontal="center" vertical="top" wrapText="1"/>
    </xf>
    <xf numFmtId="0" fontId="27" fillId="0" borderId="18" xfId="0" applyFont="1" applyFill="1" applyBorder="1" applyAlignment="1">
      <alignment horizontal="center" vertical="top" wrapText="1"/>
    </xf>
    <xf numFmtId="0" fontId="27" fillId="0" borderId="18" xfId="0" applyFont="1" applyFill="1" applyBorder="1" applyAlignment="1">
      <alignment horizontal="center" vertical="top"/>
    </xf>
    <xf numFmtId="0" fontId="26" fillId="6" borderId="24" xfId="0" applyFont="1" applyFill="1" applyBorder="1" applyAlignment="1">
      <alignment horizontal="center" vertical="center" wrapText="1"/>
    </xf>
    <xf numFmtId="0" fontId="26" fillId="6" borderId="25" xfId="0" applyFont="1" applyFill="1" applyBorder="1" applyAlignment="1">
      <alignment horizontal="left" vertical="top" wrapText="1"/>
    </xf>
    <xf numFmtId="181" fontId="26" fillId="6" borderId="25" xfId="0" applyNumberFormat="1" applyFont="1" applyFill="1" applyBorder="1" applyAlignment="1">
      <alignment horizontal="center" vertical="top"/>
    </xf>
    <xf numFmtId="181" fontId="26" fillId="6" borderId="25" xfId="0" applyNumberFormat="1" applyFont="1" applyFill="1" applyBorder="1" applyAlignment="1">
      <alignment horizontal="center" vertical="top" wrapText="1"/>
    </xf>
    <xf numFmtId="2" fontId="26" fillId="6" borderId="25" xfId="0" applyNumberFormat="1" applyFont="1" applyFill="1" applyBorder="1" applyAlignment="1">
      <alignment horizontal="center" vertical="top" wrapText="1"/>
    </xf>
    <xf numFmtId="0" fontId="33" fillId="6" borderId="25" xfId="0" applyFont="1" applyFill="1" applyBorder="1" applyAlignment="1">
      <alignment horizontal="center" vertical="top" wrapText="1"/>
    </xf>
    <xf numFmtId="0" fontId="33" fillId="6" borderId="26" xfId="0" applyFont="1" applyFill="1" applyBorder="1" applyAlignment="1">
      <alignment horizontal="center" vertical="top" wrapText="1"/>
    </xf>
    <xf numFmtId="0" fontId="26" fillId="0" borderId="15" xfId="0" applyFont="1" applyFill="1" applyBorder="1" applyAlignment="1">
      <alignment horizontal="center" vertical="top"/>
    </xf>
    <xf numFmtId="181" fontId="26" fillId="0" borderId="15" xfId="0" applyNumberFormat="1" applyFont="1" applyFill="1" applyBorder="1" applyAlignment="1">
      <alignment horizontal="center" vertical="top"/>
    </xf>
    <xf numFmtId="1" fontId="26" fillId="0" borderId="15" xfId="0" applyNumberFormat="1" applyFont="1" applyFill="1" applyBorder="1" applyAlignment="1">
      <alignment horizontal="center" vertical="top" wrapText="1"/>
    </xf>
    <xf numFmtId="0" fontId="32" fillId="0" borderId="15" xfId="0" applyFont="1" applyFill="1" applyBorder="1" applyAlignment="1">
      <alignment horizontal="center" vertical="top" wrapText="1"/>
    </xf>
    <xf numFmtId="181" fontId="27" fillId="0" borderId="10" xfId="0" applyNumberFormat="1" applyFont="1" applyFill="1" applyBorder="1" applyAlignment="1">
      <alignment horizontal="center" vertical="top" wrapText="1"/>
    </xf>
    <xf numFmtId="181" fontId="27" fillId="0" borderId="10" xfId="0" applyNumberFormat="1" applyFont="1" applyFill="1" applyBorder="1" applyAlignment="1">
      <alignment horizontal="center" vertical="top"/>
    </xf>
    <xf numFmtId="0" fontId="34" fillId="0" borderId="10" xfId="0" applyFont="1" applyFill="1" applyBorder="1" applyAlignment="1">
      <alignment horizontal="center" vertical="top"/>
    </xf>
    <xf numFmtId="181" fontId="27" fillId="0" borderId="10" xfId="0" applyNumberFormat="1" applyFont="1" applyFill="1" applyBorder="1" applyAlignment="1">
      <alignment horizontal="left" vertical="top" wrapText="1"/>
    </xf>
    <xf numFmtId="181" fontId="32" fillId="0" borderId="10" xfId="0" applyNumberFormat="1" applyFont="1" applyFill="1" applyBorder="1" applyAlignment="1">
      <alignment horizontal="center" vertical="top" wrapText="1"/>
    </xf>
    <xf numFmtId="2" fontId="27" fillId="0" borderId="10" xfId="0" applyNumberFormat="1" applyFont="1" applyFill="1" applyBorder="1" applyAlignment="1">
      <alignment horizontal="center" vertical="top"/>
    </xf>
    <xf numFmtId="2" fontId="27" fillId="0" borderId="10" xfId="0" applyNumberFormat="1" applyFont="1" applyFill="1" applyBorder="1" applyAlignment="1">
      <alignment horizontal="center" vertical="top" wrapText="1"/>
    </xf>
    <xf numFmtId="181" fontId="26" fillId="0" borderId="10" xfId="0" applyNumberFormat="1" applyFont="1" applyFill="1" applyBorder="1" applyAlignment="1">
      <alignment horizontal="center" vertical="top"/>
    </xf>
    <xf numFmtId="0" fontId="80" fillId="0" borderId="10" xfId="0" applyFont="1" applyFill="1" applyBorder="1" applyAlignment="1">
      <alignment horizontal="center" vertical="top" wrapText="1"/>
    </xf>
    <xf numFmtId="1" fontId="27" fillId="0" borderId="10" xfId="0" applyNumberFormat="1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left" vertical="top" wrapText="1"/>
    </xf>
    <xf numFmtId="1" fontId="27" fillId="0" borderId="18" xfId="0" applyNumberFormat="1" applyFont="1" applyFill="1" applyBorder="1" applyAlignment="1">
      <alignment vertical="top" wrapText="1"/>
    </xf>
    <xf numFmtId="0" fontId="27" fillId="6" borderId="24" xfId="0" applyFont="1" applyFill="1" applyBorder="1" applyAlignment="1">
      <alignment horizontal="center" vertical="top" wrapText="1"/>
    </xf>
    <xf numFmtId="0" fontId="26" fillId="6" borderId="25" xfId="0" applyNumberFormat="1" applyFont="1" applyFill="1" applyBorder="1" applyAlignment="1">
      <alignment horizontal="left" vertical="top" wrapText="1"/>
    </xf>
    <xf numFmtId="0" fontId="26" fillId="6" borderId="25" xfId="0" applyNumberFormat="1" applyFont="1" applyFill="1" applyBorder="1" applyAlignment="1">
      <alignment horizontal="center" vertical="top" wrapText="1"/>
    </xf>
    <xf numFmtId="1" fontId="26" fillId="6" borderId="25" xfId="0" applyNumberFormat="1" applyFont="1" applyFill="1" applyBorder="1" applyAlignment="1">
      <alignment vertical="top" wrapText="1"/>
    </xf>
    <xf numFmtId="0" fontId="26" fillId="6" borderId="26" xfId="0" applyNumberFormat="1" applyFont="1" applyFill="1" applyBorder="1" applyAlignment="1">
      <alignment horizontal="center" vertical="top" wrapText="1"/>
    </xf>
    <xf numFmtId="0" fontId="26" fillId="0" borderId="15" xfId="0" applyNumberFormat="1" applyFont="1" applyFill="1" applyBorder="1" applyAlignment="1">
      <alignment horizontal="center" vertical="top" wrapText="1"/>
    </xf>
    <xf numFmtId="0" fontId="80" fillId="0" borderId="15" xfId="0" applyFont="1" applyFill="1" applyBorder="1" applyAlignment="1">
      <alignment horizontal="center" vertical="top" wrapText="1"/>
    </xf>
    <xf numFmtId="0" fontId="26" fillId="0" borderId="10" xfId="0" applyNumberFormat="1" applyFont="1" applyFill="1" applyBorder="1" applyAlignment="1">
      <alignment horizontal="center" vertical="top" wrapText="1"/>
    </xf>
    <xf numFmtId="0" fontId="79" fillId="0" borderId="10" xfId="0" applyFont="1" applyFill="1" applyBorder="1" applyAlignment="1">
      <alignment horizontal="left" vertical="center" wrapText="1"/>
    </xf>
    <xf numFmtId="16" fontId="25" fillId="0" borderId="18" xfId="0" applyNumberFormat="1" applyFont="1" applyFill="1" applyBorder="1" applyAlignment="1">
      <alignment horizontal="center" vertical="top" wrapText="1"/>
    </xf>
    <xf numFmtId="0" fontId="26" fillId="0" borderId="18" xfId="0" applyNumberFormat="1" applyFont="1" applyFill="1" applyBorder="1" applyAlignment="1">
      <alignment horizontal="center" vertical="top" wrapText="1"/>
    </xf>
    <xf numFmtId="0" fontId="79" fillId="0" borderId="18" xfId="0" applyFont="1" applyFill="1" applyBorder="1" applyAlignment="1">
      <alignment horizontal="center" vertical="top" wrapText="1"/>
    </xf>
    <xf numFmtId="181" fontId="26" fillId="6" borderId="25" xfId="0" applyNumberFormat="1" applyFont="1" applyFill="1" applyBorder="1" applyAlignment="1">
      <alignment vertical="top" wrapText="1"/>
    </xf>
    <xf numFmtId="0" fontId="26" fillId="6" borderId="26" xfId="0" applyFont="1" applyFill="1" applyBorder="1" applyAlignment="1">
      <alignment horizontal="center" vertical="top" wrapText="1"/>
    </xf>
    <xf numFmtId="0" fontId="34" fillId="0" borderId="15" xfId="0" applyFont="1" applyFill="1" applyBorder="1" applyAlignment="1">
      <alignment horizontal="center"/>
    </xf>
    <xf numFmtId="16" fontId="32" fillId="0" borderId="10" xfId="0" applyNumberFormat="1" applyFont="1" applyFill="1" applyBorder="1" applyAlignment="1">
      <alignment horizontal="center" vertical="top" wrapText="1"/>
    </xf>
    <xf numFmtId="0" fontId="79" fillId="0" borderId="10" xfId="0" applyFont="1" applyFill="1" applyBorder="1" applyAlignment="1">
      <alignment horizontal="justify"/>
    </xf>
    <xf numFmtId="0" fontId="24" fillId="0" borderId="10" xfId="0" applyFont="1" applyFill="1" applyBorder="1" applyAlignment="1">
      <alignment horizontal="center" vertical="justify"/>
    </xf>
    <xf numFmtId="0" fontId="25" fillId="0" borderId="10" xfId="0" applyFont="1" applyFill="1" applyBorder="1" applyAlignment="1">
      <alignment horizontal="center" vertical="justify"/>
    </xf>
    <xf numFmtId="181" fontId="25" fillId="0" borderId="18" xfId="0" applyNumberFormat="1" applyFont="1" applyFill="1" applyBorder="1" applyAlignment="1">
      <alignment horizontal="center" vertical="top" wrapText="1"/>
    </xf>
    <xf numFmtId="0" fontId="24" fillId="6" borderId="24" xfId="0" applyFont="1" applyFill="1" applyBorder="1" applyAlignment="1">
      <alignment horizontal="center" vertical="top" wrapText="1"/>
    </xf>
    <xf numFmtId="0" fontId="24" fillId="6" borderId="25" xfId="0" applyFont="1" applyFill="1" applyBorder="1" applyAlignment="1">
      <alignment vertical="top" wrapText="1"/>
    </xf>
    <xf numFmtId="0" fontId="24" fillId="6" borderId="26" xfId="0" applyFont="1" applyFill="1" applyBorder="1" applyAlignment="1">
      <alignment horizontal="center" vertical="top" wrapText="1"/>
    </xf>
    <xf numFmtId="49" fontId="25" fillId="0" borderId="10" xfId="0" applyNumberFormat="1" applyFont="1" applyFill="1" applyBorder="1" applyAlignment="1">
      <alignment horizontal="center" vertical="top" wrapText="1"/>
    </xf>
    <xf numFmtId="49" fontId="25" fillId="0" borderId="18" xfId="0" applyNumberFormat="1" applyFont="1" applyFill="1" applyBorder="1" applyAlignment="1">
      <alignment horizontal="center" vertical="top" wrapText="1"/>
    </xf>
    <xf numFmtId="49" fontId="25" fillId="0" borderId="15" xfId="0" applyNumberFormat="1" applyFont="1" applyFill="1" applyBorder="1" applyAlignment="1">
      <alignment horizontal="center" vertical="top" wrapText="1"/>
    </xf>
    <xf numFmtId="0" fontId="79" fillId="0" borderId="15" xfId="0" applyFont="1" applyFill="1" applyBorder="1" applyAlignment="1">
      <alignment vertical="top" wrapText="1"/>
    </xf>
    <xf numFmtId="0" fontId="80" fillId="0" borderId="15" xfId="0" applyFont="1" applyFill="1" applyBorder="1" applyAlignment="1">
      <alignment horizontal="center" vertical="top"/>
    </xf>
    <xf numFmtId="0" fontId="79" fillId="0" borderId="15" xfId="0" applyFont="1" applyFill="1" applyBorder="1" applyAlignment="1">
      <alignment horizontal="center" vertical="top"/>
    </xf>
    <xf numFmtId="0" fontId="78" fillId="0" borderId="10" xfId="0" applyFont="1" applyFill="1" applyBorder="1" applyAlignment="1">
      <alignment horizontal="center" vertical="top"/>
    </xf>
    <xf numFmtId="0" fontId="79" fillId="0" borderId="18" xfId="0" applyFont="1" applyFill="1" applyBorder="1" applyAlignment="1">
      <alignment vertical="top" wrapText="1"/>
    </xf>
    <xf numFmtId="181" fontId="24" fillId="0" borderId="18" xfId="0" applyNumberFormat="1" applyFont="1" applyFill="1" applyBorder="1" applyAlignment="1">
      <alignment horizontal="center" vertical="top"/>
    </xf>
    <xf numFmtId="0" fontId="78" fillId="0" borderId="18" xfId="0" applyFont="1" applyFill="1" applyBorder="1" applyAlignment="1">
      <alignment horizontal="center" vertical="top"/>
    </xf>
    <xf numFmtId="16" fontId="27" fillId="0" borderId="15" xfId="0" applyNumberFormat="1" applyFont="1" applyFill="1" applyBorder="1" applyAlignment="1">
      <alignment horizontal="center" vertical="top" wrapText="1"/>
    </xf>
    <xf numFmtId="181" fontId="26" fillId="0" borderId="15" xfId="0" applyNumberFormat="1" applyFont="1" applyFill="1" applyBorder="1" applyAlignment="1">
      <alignment horizontal="center" vertical="top" wrapText="1"/>
    </xf>
    <xf numFmtId="2" fontId="27" fillId="0" borderId="15" xfId="0" applyNumberFormat="1" applyFont="1" applyFill="1" applyBorder="1" applyAlignment="1">
      <alignment horizontal="center" vertical="top" wrapText="1"/>
    </xf>
    <xf numFmtId="16" fontId="27" fillId="0" borderId="10" xfId="0" applyNumberFormat="1" applyFont="1" applyFill="1" applyBorder="1" applyAlignment="1">
      <alignment horizontal="center" vertical="top" wrapText="1"/>
    </xf>
    <xf numFmtId="181" fontId="26" fillId="0" borderId="10" xfId="0" applyNumberFormat="1" applyFont="1" applyFill="1" applyBorder="1" applyAlignment="1">
      <alignment horizontal="center" vertical="top" wrapText="1"/>
    </xf>
    <xf numFmtId="1" fontId="27" fillId="0" borderId="10" xfId="0" applyNumberFormat="1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 horizontal="center" vertical="top" wrapText="1"/>
    </xf>
    <xf numFmtId="181" fontId="26" fillId="0" borderId="18" xfId="0" applyNumberFormat="1" applyFont="1" applyFill="1" applyBorder="1" applyAlignment="1">
      <alignment horizontal="center" vertical="top" wrapText="1"/>
    </xf>
    <xf numFmtId="0" fontId="26" fillId="6" borderId="25" xfId="0" applyFont="1" applyFill="1" applyBorder="1" applyAlignment="1">
      <alignment vertical="top" wrapText="1"/>
    </xf>
    <xf numFmtId="0" fontId="26" fillId="0" borderId="15" xfId="0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justify" wrapText="1"/>
    </xf>
    <xf numFmtId="0" fontId="34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vertical="justify" wrapText="1"/>
    </xf>
    <xf numFmtId="0" fontId="31" fillId="0" borderId="10" xfId="0" applyFont="1" applyFill="1" applyBorder="1" applyAlignment="1">
      <alignment horizontal="left" vertical="top" wrapText="1"/>
    </xf>
    <xf numFmtId="0" fontId="27" fillId="0" borderId="10" xfId="0" applyNumberFormat="1" applyFont="1" applyFill="1" applyBorder="1" applyAlignment="1">
      <alignment vertical="top" wrapText="1"/>
    </xf>
    <xf numFmtId="0" fontId="27" fillId="0" borderId="18" xfId="0" applyNumberFormat="1" applyFont="1" applyFill="1" applyBorder="1" applyAlignment="1">
      <alignment vertical="top" wrapText="1"/>
    </xf>
    <xf numFmtId="0" fontId="26" fillId="0" borderId="18" xfId="0" applyFont="1" applyFill="1" applyBorder="1" applyAlignment="1">
      <alignment horizontal="center" vertical="top" wrapText="1"/>
    </xf>
    <xf numFmtId="181" fontId="24" fillId="6" borderId="25" xfId="0" applyNumberFormat="1" applyFont="1" applyFill="1" applyBorder="1" applyAlignment="1">
      <alignment horizontal="center" vertical="top" wrapText="1"/>
    </xf>
    <xf numFmtId="2" fontId="24" fillId="6" borderId="25" xfId="0" applyNumberFormat="1" applyFont="1" applyFill="1" applyBorder="1" applyAlignment="1">
      <alignment horizontal="center" vertical="top" wrapText="1"/>
    </xf>
    <xf numFmtId="181" fontId="24" fillId="0" borderId="15" xfId="0" applyNumberFormat="1" applyFont="1" applyFill="1" applyBorder="1" applyAlignment="1">
      <alignment horizontal="center" vertical="top" wrapText="1"/>
    </xf>
    <xf numFmtId="181" fontId="24" fillId="0" borderId="10" xfId="0" applyNumberFormat="1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left" vertical="top" wrapText="1"/>
    </xf>
    <xf numFmtId="2" fontId="26" fillId="0" borderId="10" xfId="0" applyNumberFormat="1" applyFont="1" applyFill="1" applyBorder="1" applyAlignment="1">
      <alignment horizontal="center" vertical="top" wrapText="1"/>
    </xf>
    <xf numFmtId="0" fontId="34" fillId="0" borderId="10" xfId="0" applyFont="1" applyFill="1" applyBorder="1" applyAlignment="1">
      <alignment horizontal="left"/>
    </xf>
    <xf numFmtId="181" fontId="24" fillId="0" borderId="18" xfId="0" applyNumberFormat="1" applyFont="1" applyFill="1" applyBorder="1" applyAlignment="1">
      <alignment horizontal="center" vertical="top" wrapText="1"/>
    </xf>
    <xf numFmtId="49" fontId="26" fillId="6" borderId="24" xfId="0" applyNumberFormat="1" applyFont="1" applyFill="1" applyBorder="1" applyAlignment="1">
      <alignment horizontal="center" vertical="top" wrapText="1"/>
    </xf>
    <xf numFmtId="49" fontId="27" fillId="0" borderId="15" xfId="0" applyNumberFormat="1" applyFont="1" applyFill="1" applyBorder="1" applyAlignment="1">
      <alignment horizontal="center" vertical="top" wrapText="1"/>
    </xf>
    <xf numFmtId="0" fontId="78" fillId="0" borderId="10" xfId="0" applyFont="1" applyFill="1" applyBorder="1" applyAlignment="1">
      <alignment/>
    </xf>
    <xf numFmtId="0" fontId="79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center" vertical="top" wrapText="1"/>
    </xf>
    <xf numFmtId="0" fontId="82" fillId="0" borderId="0" xfId="0" applyFont="1" applyFill="1" applyAlignment="1">
      <alignment/>
    </xf>
    <xf numFmtId="0" fontId="20" fillId="0" borderId="0" xfId="0" applyFont="1" applyFill="1" applyAlignment="1">
      <alignment wrapText="1"/>
    </xf>
    <xf numFmtId="0" fontId="82" fillId="0" borderId="0" xfId="0" applyFont="1" applyFill="1" applyAlignment="1">
      <alignment horizontal="center"/>
    </xf>
    <xf numFmtId="0" fontId="83" fillId="0" borderId="0" xfId="0" applyFont="1" applyFill="1" applyAlignment="1">
      <alignment/>
    </xf>
    <xf numFmtId="0" fontId="84" fillId="0" borderId="0" xfId="0" applyFont="1" applyFill="1" applyAlignment="1">
      <alignment/>
    </xf>
    <xf numFmtId="0" fontId="35" fillId="0" borderId="0" xfId="0" applyFont="1" applyFill="1" applyAlignment="1">
      <alignment horizontal="left" vertical="top" wrapText="1"/>
    </xf>
    <xf numFmtId="0" fontId="35" fillId="0" borderId="0" xfId="0" applyFont="1" applyFill="1" applyAlignment="1">
      <alignment horizontal="center" wrapText="1"/>
    </xf>
    <xf numFmtId="0" fontId="35" fillId="0" borderId="0" xfId="0" applyFont="1" applyFill="1" applyAlignment="1">
      <alignment horizontal="left" wrapText="1"/>
    </xf>
    <xf numFmtId="2" fontId="25" fillId="6" borderId="25" xfId="0" applyNumberFormat="1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wrapText="1"/>
    </xf>
    <xf numFmtId="0" fontId="35" fillId="0" borderId="0" xfId="0" applyFont="1" applyFill="1" applyAlignment="1">
      <alignment horizontal="center" vertical="center" wrapText="1"/>
    </xf>
    <xf numFmtId="0" fontId="83" fillId="0" borderId="0" xfId="0" applyFont="1" applyFill="1" applyAlignment="1">
      <alignment horizontal="center"/>
    </xf>
    <xf numFmtId="0" fontId="82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83" fillId="0" borderId="0" xfId="0" applyFont="1" applyFill="1" applyAlignment="1">
      <alignment horizontal="center" vertical="top" wrapText="1"/>
    </xf>
    <xf numFmtId="0" fontId="76" fillId="0" borderId="0" xfId="0" applyFont="1" applyFill="1" applyAlignment="1">
      <alignment horizontal="center"/>
    </xf>
    <xf numFmtId="0" fontId="76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274"/>
  <sheetViews>
    <sheetView tabSelected="1" view="pageBreakPreview" zoomScale="83" zoomScaleSheetLayoutView="83" zoomScalePageLayoutView="0" workbookViewId="0" topLeftCell="A256">
      <selection activeCell="G266" sqref="G266"/>
    </sheetView>
  </sheetViews>
  <sheetFormatPr defaultColWidth="9.140625" defaultRowHeight="15"/>
  <cols>
    <col min="1" max="1" width="11.28125" style="2" customWidth="1"/>
    <col min="2" max="2" width="50.7109375" style="25" customWidth="1"/>
    <col min="3" max="3" width="12.28125" style="2" customWidth="1"/>
    <col min="4" max="4" width="13.140625" style="2" customWidth="1"/>
    <col min="5" max="5" width="14.28125" style="2" customWidth="1"/>
    <col min="6" max="6" width="13.28125" style="2" customWidth="1"/>
    <col min="7" max="7" width="11.8515625" style="2" customWidth="1"/>
    <col min="8" max="9" width="14.28125" style="2" customWidth="1"/>
    <col min="10" max="10" width="14.00390625" style="2" customWidth="1"/>
    <col min="11" max="11" width="14.57421875" style="5" customWidth="1"/>
    <col min="12" max="12" width="11.421875" style="2" customWidth="1"/>
    <col min="13" max="13" width="12.421875" style="2" customWidth="1"/>
    <col min="14" max="14" width="11.00390625" style="2" bestFit="1" customWidth="1"/>
    <col min="15" max="15" width="11.140625" style="2" customWidth="1"/>
    <col min="16" max="16" width="56.00390625" style="2" customWidth="1"/>
    <col min="17" max="17" width="9.140625" style="2" customWidth="1"/>
    <col min="18" max="18" width="12.140625" style="2" bestFit="1" customWidth="1"/>
    <col min="19" max="19" width="12.7109375" style="2" bestFit="1" customWidth="1"/>
    <col min="20" max="16384" width="9.140625" style="2" customWidth="1"/>
  </cols>
  <sheetData>
    <row r="2" spans="1:19" ht="62.25" customHeight="1">
      <c r="A2" s="267" t="s">
        <v>275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</row>
    <row r="3" spans="1:19" ht="18">
      <c r="A3" s="68"/>
      <c r="B3" s="69"/>
      <c r="C3" s="68"/>
      <c r="D3" s="68"/>
      <c r="E3" s="68"/>
      <c r="F3" s="68"/>
      <c r="G3" s="68"/>
      <c r="H3" s="68"/>
      <c r="I3" s="68"/>
      <c r="J3" s="68"/>
      <c r="K3" s="70"/>
      <c r="L3" s="68"/>
      <c r="M3" s="68"/>
      <c r="N3" s="71"/>
      <c r="O3" s="68"/>
      <c r="P3" s="68"/>
      <c r="Q3" s="68"/>
      <c r="R3" s="68"/>
      <c r="S3" s="72"/>
    </row>
    <row r="4" spans="1:19" s="7" customFormat="1" ht="54" customHeight="1">
      <c r="A4" s="259" t="s">
        <v>21</v>
      </c>
      <c r="B4" s="259" t="s">
        <v>4</v>
      </c>
      <c r="C4" s="259" t="s">
        <v>26</v>
      </c>
      <c r="D4" s="259" t="s">
        <v>10</v>
      </c>
      <c r="E4" s="259"/>
      <c r="F4" s="259"/>
      <c r="G4" s="259"/>
      <c r="H4" s="259"/>
      <c r="I4" s="259"/>
      <c r="J4" s="259"/>
      <c r="K4" s="259"/>
      <c r="L4" s="259"/>
      <c r="M4" s="259"/>
      <c r="N4" s="260" t="s">
        <v>16</v>
      </c>
      <c r="O4" s="260"/>
      <c r="P4" s="260" t="s">
        <v>11</v>
      </c>
      <c r="Q4" s="260" t="s">
        <v>12</v>
      </c>
      <c r="R4" s="260" t="s">
        <v>22</v>
      </c>
      <c r="S4" s="260" t="s">
        <v>23</v>
      </c>
    </row>
    <row r="5" spans="1:19" s="7" customFormat="1" ht="17.25" customHeight="1">
      <c r="A5" s="259"/>
      <c r="B5" s="259"/>
      <c r="C5" s="259"/>
      <c r="D5" s="260" t="s">
        <v>5</v>
      </c>
      <c r="E5" s="260"/>
      <c r="F5" s="259" t="s">
        <v>9</v>
      </c>
      <c r="G5" s="259"/>
      <c r="H5" s="259"/>
      <c r="I5" s="259"/>
      <c r="J5" s="259"/>
      <c r="K5" s="259"/>
      <c r="L5" s="259"/>
      <c r="M5" s="259"/>
      <c r="N5" s="260"/>
      <c r="O5" s="260"/>
      <c r="P5" s="260"/>
      <c r="Q5" s="260"/>
      <c r="R5" s="260"/>
      <c r="S5" s="260"/>
    </row>
    <row r="6" spans="1:19" s="7" customFormat="1" ht="83.25" customHeight="1">
      <c r="A6" s="259"/>
      <c r="B6" s="259"/>
      <c r="C6" s="259"/>
      <c r="D6" s="260"/>
      <c r="E6" s="260"/>
      <c r="F6" s="260" t="s">
        <v>7</v>
      </c>
      <c r="G6" s="260"/>
      <c r="H6" s="260" t="s">
        <v>1</v>
      </c>
      <c r="I6" s="260"/>
      <c r="J6" s="260" t="s">
        <v>8</v>
      </c>
      <c r="K6" s="260"/>
      <c r="L6" s="260" t="s">
        <v>2</v>
      </c>
      <c r="M6" s="260"/>
      <c r="N6" s="260"/>
      <c r="O6" s="260"/>
      <c r="P6" s="260"/>
      <c r="Q6" s="260"/>
      <c r="R6" s="260"/>
      <c r="S6" s="260"/>
    </row>
    <row r="7" spans="1:19" s="7" customFormat="1" ht="33" customHeight="1">
      <c r="A7" s="259"/>
      <c r="B7" s="259"/>
      <c r="C7" s="259"/>
      <c r="D7" s="74" t="s">
        <v>24</v>
      </c>
      <c r="E7" s="74" t="s">
        <v>25</v>
      </c>
      <c r="F7" s="74" t="s">
        <v>24</v>
      </c>
      <c r="G7" s="74" t="s">
        <v>25</v>
      </c>
      <c r="H7" s="74" t="s">
        <v>24</v>
      </c>
      <c r="I7" s="74" t="s">
        <v>25</v>
      </c>
      <c r="J7" s="74" t="s">
        <v>24</v>
      </c>
      <c r="K7" s="74" t="s">
        <v>25</v>
      </c>
      <c r="L7" s="74" t="s">
        <v>24</v>
      </c>
      <c r="M7" s="74" t="s">
        <v>25</v>
      </c>
      <c r="N7" s="74" t="s">
        <v>24</v>
      </c>
      <c r="O7" s="74" t="s">
        <v>25</v>
      </c>
      <c r="P7" s="260"/>
      <c r="Q7" s="260"/>
      <c r="R7" s="260"/>
      <c r="S7" s="260"/>
    </row>
    <row r="8" spans="1:19" s="7" customFormat="1" ht="17.25">
      <c r="A8" s="73">
        <v>1</v>
      </c>
      <c r="B8" s="73">
        <v>2</v>
      </c>
      <c r="C8" s="73">
        <v>3</v>
      </c>
      <c r="D8" s="73">
        <v>4</v>
      </c>
      <c r="E8" s="73">
        <v>5</v>
      </c>
      <c r="F8" s="73">
        <v>6</v>
      </c>
      <c r="G8" s="73">
        <v>7</v>
      </c>
      <c r="H8" s="73">
        <v>8</v>
      </c>
      <c r="I8" s="73"/>
      <c r="J8" s="73">
        <v>10</v>
      </c>
      <c r="K8" s="73">
        <v>11</v>
      </c>
      <c r="L8" s="73">
        <v>12</v>
      </c>
      <c r="M8" s="73">
        <v>13</v>
      </c>
      <c r="N8" s="73">
        <v>14</v>
      </c>
      <c r="O8" s="73">
        <v>15</v>
      </c>
      <c r="P8" s="73">
        <v>16</v>
      </c>
      <c r="Q8" s="73">
        <v>17</v>
      </c>
      <c r="R8" s="73">
        <v>18</v>
      </c>
      <c r="S8" s="73">
        <v>19</v>
      </c>
    </row>
    <row r="9" spans="1:19" ht="22.5" customHeight="1">
      <c r="A9" s="246"/>
      <c r="B9" s="247" t="s">
        <v>13</v>
      </c>
      <c r="C9" s="247"/>
      <c r="D9" s="248">
        <f>F9+H9+J9+L9</f>
        <v>513276.18999999994</v>
      </c>
      <c r="E9" s="248">
        <f>G9+I9+K9+M9</f>
        <v>512763.49000000005</v>
      </c>
      <c r="F9" s="248">
        <f>F12+F55+F101+F110+F131+F140+F163+F171+F182+F210+F231+F255</f>
        <v>4507.1</v>
      </c>
      <c r="G9" s="248">
        <f aca="true" t="shared" si="0" ref="G9:M9">G12+G55+G101+G110+G131+G140+G163+G171+G182+G210+G231+G255</f>
        <v>4461</v>
      </c>
      <c r="H9" s="248">
        <f t="shared" si="0"/>
        <v>269585.1</v>
      </c>
      <c r="I9" s="248">
        <f t="shared" si="0"/>
        <v>269116.30000000005</v>
      </c>
      <c r="J9" s="248">
        <f t="shared" si="0"/>
        <v>228073.08999999997</v>
      </c>
      <c r="K9" s="248">
        <f t="shared" si="0"/>
        <v>228075.28999999998</v>
      </c>
      <c r="L9" s="248">
        <f t="shared" si="0"/>
        <v>11110.9</v>
      </c>
      <c r="M9" s="248">
        <f t="shared" si="0"/>
        <v>11110.9</v>
      </c>
      <c r="N9" s="247">
        <v>100</v>
      </c>
      <c r="O9" s="249">
        <f>E9/D9*100</f>
        <v>99.9001122573015</v>
      </c>
      <c r="P9" s="52"/>
      <c r="Q9" s="52"/>
      <c r="R9" s="52"/>
      <c r="S9" s="52"/>
    </row>
    <row r="10" spans="1:19" ht="17.25">
      <c r="A10" s="76"/>
      <c r="B10" s="76"/>
      <c r="C10" s="76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7"/>
      <c r="P10" s="73"/>
      <c r="Q10" s="73"/>
      <c r="R10" s="73"/>
      <c r="S10" s="73"/>
    </row>
    <row r="11" spans="1:19" s="21" customFormat="1" ht="18" thickBot="1">
      <c r="A11" s="78"/>
      <c r="B11" s="79"/>
      <c r="C11" s="78"/>
      <c r="D11" s="80"/>
      <c r="E11" s="80"/>
      <c r="F11" s="80"/>
      <c r="G11" s="80"/>
      <c r="H11" s="80"/>
      <c r="I11" s="81"/>
      <c r="J11" s="80"/>
      <c r="K11" s="80"/>
      <c r="L11" s="82"/>
      <c r="M11" s="78"/>
      <c r="N11" s="78"/>
      <c r="O11" s="83"/>
      <c r="P11" s="84"/>
      <c r="Q11" s="78"/>
      <c r="R11" s="78"/>
      <c r="S11" s="85"/>
    </row>
    <row r="12" spans="1:19" s="17" customFormat="1" ht="69.75" customHeight="1">
      <c r="A12" s="86">
        <v>1</v>
      </c>
      <c r="B12" s="87" t="s">
        <v>351</v>
      </c>
      <c r="C12" s="88" t="s">
        <v>244</v>
      </c>
      <c r="D12" s="89">
        <f>F12+H12+J12+L12</f>
        <v>281953.8</v>
      </c>
      <c r="E12" s="89">
        <f aca="true" t="shared" si="1" ref="D12:E29">G12+I12+K12+M12</f>
        <v>281907.6</v>
      </c>
      <c r="F12" s="90">
        <f>F13+F19+F32+F36+F40+F43+F44+F45+F46</f>
        <v>3379.9</v>
      </c>
      <c r="G12" s="90">
        <f aca="true" t="shared" si="2" ref="G12:M12">G13+G19+G32+G36+G40+G43+G44+G45+G46</f>
        <v>3333.7999999999997</v>
      </c>
      <c r="H12" s="90">
        <f t="shared" si="2"/>
        <v>191337.2</v>
      </c>
      <c r="I12" s="90">
        <f t="shared" si="2"/>
        <v>191337.1</v>
      </c>
      <c r="J12" s="90">
        <f t="shared" si="2"/>
        <v>87236.69999999998</v>
      </c>
      <c r="K12" s="90">
        <f t="shared" si="2"/>
        <v>87236.69999999998</v>
      </c>
      <c r="L12" s="90">
        <f t="shared" si="2"/>
        <v>0</v>
      </c>
      <c r="M12" s="90">
        <f t="shared" si="2"/>
        <v>0</v>
      </c>
      <c r="N12" s="88">
        <v>100</v>
      </c>
      <c r="O12" s="91">
        <f>E12/D12*100</f>
        <v>99.98361433681688</v>
      </c>
      <c r="P12" s="92"/>
      <c r="Q12" s="93"/>
      <c r="R12" s="93"/>
      <c r="S12" s="94"/>
    </row>
    <row r="13" spans="1:19" ht="53.25" customHeight="1">
      <c r="A13" s="95" t="s">
        <v>176</v>
      </c>
      <c r="B13" s="96" t="s">
        <v>414</v>
      </c>
      <c r="C13" s="73"/>
      <c r="D13" s="97">
        <f>F13+H13+J13+L13</f>
        <v>35271.6</v>
      </c>
      <c r="E13" s="97">
        <f>G13+I13+K13+M13</f>
        <v>35271.6</v>
      </c>
      <c r="F13" s="98">
        <f aca="true" t="shared" si="3" ref="F13:M13">F14+F15+F16+F17+F18</f>
        <v>0</v>
      </c>
      <c r="G13" s="98">
        <f t="shared" si="3"/>
        <v>0</v>
      </c>
      <c r="H13" s="99">
        <f t="shared" si="3"/>
        <v>17145.5</v>
      </c>
      <c r="I13" s="99">
        <f t="shared" si="3"/>
        <v>17145.5</v>
      </c>
      <c r="J13" s="99">
        <f t="shared" si="3"/>
        <v>18126.1</v>
      </c>
      <c r="K13" s="99">
        <f t="shared" si="3"/>
        <v>18126.1</v>
      </c>
      <c r="L13" s="99">
        <f t="shared" si="3"/>
        <v>0</v>
      </c>
      <c r="M13" s="99">
        <f t="shared" si="3"/>
        <v>0</v>
      </c>
      <c r="N13" s="76">
        <v>100</v>
      </c>
      <c r="O13" s="100">
        <f>(E13/D13)*100</f>
        <v>100</v>
      </c>
      <c r="P13" s="101" t="s">
        <v>262</v>
      </c>
      <c r="Q13" s="73">
        <v>484</v>
      </c>
      <c r="R13" s="73">
        <v>484</v>
      </c>
      <c r="S13" s="102">
        <f>(R13/Q13)*100</f>
        <v>100</v>
      </c>
    </row>
    <row r="14" spans="1:19" ht="48" customHeight="1">
      <c r="A14" s="103"/>
      <c r="B14" s="96" t="s">
        <v>149</v>
      </c>
      <c r="C14" s="73"/>
      <c r="D14" s="104">
        <f>F14+H14+J14+L14</f>
        <v>0</v>
      </c>
      <c r="E14" s="104">
        <f t="shared" si="1"/>
        <v>0</v>
      </c>
      <c r="F14" s="105">
        <v>0</v>
      </c>
      <c r="G14" s="105">
        <v>0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73">
        <v>0</v>
      </c>
      <c r="N14" s="73">
        <v>0</v>
      </c>
      <c r="O14" s="100">
        <v>0</v>
      </c>
      <c r="P14" s="101"/>
      <c r="Q14" s="73"/>
      <c r="R14" s="73"/>
      <c r="S14" s="102"/>
    </row>
    <row r="15" spans="1:19" ht="48.75" customHeight="1">
      <c r="A15" s="103"/>
      <c r="B15" s="96" t="s">
        <v>171</v>
      </c>
      <c r="C15" s="73"/>
      <c r="D15" s="104">
        <f>F15+H15+J15+L15</f>
        <v>0</v>
      </c>
      <c r="E15" s="104">
        <f>G15+I15+K15+M15</f>
        <v>0</v>
      </c>
      <c r="F15" s="105">
        <v>0</v>
      </c>
      <c r="G15" s="105">
        <v>0</v>
      </c>
      <c r="H15" s="105">
        <v>0</v>
      </c>
      <c r="I15" s="105">
        <v>0</v>
      </c>
      <c r="J15" s="105">
        <v>0</v>
      </c>
      <c r="K15" s="105">
        <v>0</v>
      </c>
      <c r="L15" s="105">
        <v>0</v>
      </c>
      <c r="M15" s="73">
        <v>0</v>
      </c>
      <c r="N15" s="73">
        <v>0</v>
      </c>
      <c r="O15" s="100">
        <v>0</v>
      </c>
      <c r="P15" s="101"/>
      <c r="Q15" s="73"/>
      <c r="R15" s="73"/>
      <c r="S15" s="102"/>
    </row>
    <row r="16" spans="1:19" ht="48" customHeight="1">
      <c r="A16" s="106"/>
      <c r="B16" s="96" t="s">
        <v>150</v>
      </c>
      <c r="C16" s="73"/>
      <c r="D16" s="104">
        <f t="shared" si="1"/>
        <v>0</v>
      </c>
      <c r="E16" s="104">
        <f t="shared" si="1"/>
        <v>0</v>
      </c>
      <c r="F16" s="105">
        <v>0</v>
      </c>
      <c r="G16" s="105">
        <v>0</v>
      </c>
      <c r="H16" s="105">
        <v>0</v>
      </c>
      <c r="I16" s="105">
        <v>0</v>
      </c>
      <c r="J16" s="105">
        <v>0</v>
      </c>
      <c r="K16" s="105">
        <v>0</v>
      </c>
      <c r="L16" s="105">
        <v>0</v>
      </c>
      <c r="M16" s="73">
        <v>0</v>
      </c>
      <c r="N16" s="73">
        <v>0</v>
      </c>
      <c r="O16" s="100">
        <v>0</v>
      </c>
      <c r="P16" s="101"/>
      <c r="Q16" s="73"/>
      <c r="R16" s="73"/>
      <c r="S16" s="102"/>
    </row>
    <row r="17" spans="1:19" ht="45" customHeight="1">
      <c r="A17" s="103"/>
      <c r="B17" s="96" t="s">
        <v>151</v>
      </c>
      <c r="C17" s="73"/>
      <c r="D17" s="104">
        <f t="shared" si="1"/>
        <v>0</v>
      </c>
      <c r="E17" s="104">
        <f t="shared" si="1"/>
        <v>0</v>
      </c>
      <c r="F17" s="105">
        <v>0</v>
      </c>
      <c r="G17" s="105">
        <v>0</v>
      </c>
      <c r="H17" s="105">
        <v>0</v>
      </c>
      <c r="I17" s="105">
        <v>0</v>
      </c>
      <c r="J17" s="105">
        <v>0</v>
      </c>
      <c r="K17" s="105">
        <v>0</v>
      </c>
      <c r="L17" s="105">
        <v>0</v>
      </c>
      <c r="M17" s="105">
        <v>0</v>
      </c>
      <c r="N17" s="73">
        <v>0</v>
      </c>
      <c r="O17" s="100">
        <v>0</v>
      </c>
      <c r="P17" s="101"/>
      <c r="Q17" s="73"/>
      <c r="R17" s="73"/>
      <c r="S17" s="102"/>
    </row>
    <row r="18" spans="1:19" s="17" customFormat="1" ht="54" customHeight="1">
      <c r="A18" s="103"/>
      <c r="B18" s="96" t="s">
        <v>152</v>
      </c>
      <c r="C18" s="73"/>
      <c r="D18" s="104">
        <f>F18+H18+J18+L18</f>
        <v>35271.6</v>
      </c>
      <c r="E18" s="104">
        <f>G18+I18+K18+M18</f>
        <v>35271.6</v>
      </c>
      <c r="F18" s="105">
        <v>0</v>
      </c>
      <c r="G18" s="105">
        <v>0</v>
      </c>
      <c r="H18" s="105">
        <v>17145.5</v>
      </c>
      <c r="I18" s="105">
        <v>17145.5</v>
      </c>
      <c r="J18" s="105">
        <v>18126.1</v>
      </c>
      <c r="K18" s="105">
        <v>18126.1</v>
      </c>
      <c r="L18" s="105">
        <v>0</v>
      </c>
      <c r="M18" s="73">
        <v>0</v>
      </c>
      <c r="N18" s="73">
        <v>0</v>
      </c>
      <c r="O18" s="100">
        <v>0</v>
      </c>
      <c r="P18" s="101" t="s">
        <v>195</v>
      </c>
      <c r="Q18" s="73">
        <v>100</v>
      </c>
      <c r="R18" s="73">
        <v>100</v>
      </c>
      <c r="S18" s="102">
        <f aca="true" t="shared" si="4" ref="S18:S33">(R18/Q18)*100</f>
        <v>100</v>
      </c>
    </row>
    <row r="19" spans="1:19" ht="51.75" customHeight="1">
      <c r="A19" s="107" t="s">
        <v>177</v>
      </c>
      <c r="B19" s="96" t="s">
        <v>415</v>
      </c>
      <c r="C19" s="76"/>
      <c r="D19" s="97">
        <f t="shared" si="1"/>
        <v>219266.3</v>
      </c>
      <c r="E19" s="97">
        <f t="shared" si="1"/>
        <v>219220.2</v>
      </c>
      <c r="F19" s="99">
        <f>F20+F21+F22+F24+F25+F26+F27+F28</f>
        <v>3103.8</v>
      </c>
      <c r="G19" s="99">
        <f>G20+G21+G22+G24+G25+G26+G27+G28</f>
        <v>3057.7</v>
      </c>
      <c r="H19" s="99">
        <f aca="true" t="shared" si="5" ref="H19:M19">H20+H21+H22+H23+H24+H25+H26+H27+H28+H29+H30+H31</f>
        <v>164384.80000000002</v>
      </c>
      <c r="I19" s="99">
        <f t="shared" si="5"/>
        <v>164384.80000000002</v>
      </c>
      <c r="J19" s="99">
        <f t="shared" si="5"/>
        <v>51777.7</v>
      </c>
      <c r="K19" s="99">
        <f t="shared" si="5"/>
        <v>51777.7</v>
      </c>
      <c r="L19" s="99">
        <f t="shared" si="5"/>
        <v>0</v>
      </c>
      <c r="M19" s="99">
        <f t="shared" si="5"/>
        <v>0</v>
      </c>
      <c r="N19" s="73">
        <v>100</v>
      </c>
      <c r="O19" s="100">
        <f>(E19/D19)*100</f>
        <v>99.97897533729535</v>
      </c>
      <c r="P19" s="101"/>
      <c r="Q19" s="73"/>
      <c r="R19" s="73"/>
      <c r="S19" s="102"/>
    </row>
    <row r="20" spans="1:19" ht="66" customHeight="1">
      <c r="A20" s="103"/>
      <c r="B20" s="96" t="s">
        <v>172</v>
      </c>
      <c r="C20" s="73"/>
      <c r="D20" s="104">
        <f t="shared" si="1"/>
        <v>87.2</v>
      </c>
      <c r="E20" s="104">
        <f t="shared" si="1"/>
        <v>87.2</v>
      </c>
      <c r="F20" s="105">
        <v>0</v>
      </c>
      <c r="G20" s="105">
        <v>0</v>
      </c>
      <c r="H20" s="105">
        <v>0</v>
      </c>
      <c r="I20" s="105">
        <v>0</v>
      </c>
      <c r="J20" s="105">
        <v>87.2</v>
      </c>
      <c r="K20" s="105">
        <v>87.2</v>
      </c>
      <c r="L20" s="105">
        <v>0</v>
      </c>
      <c r="M20" s="73">
        <v>0</v>
      </c>
      <c r="N20" s="73">
        <v>100</v>
      </c>
      <c r="O20" s="100">
        <f>(E20/D20)*100</f>
        <v>100</v>
      </c>
      <c r="P20" s="101" t="s">
        <v>242</v>
      </c>
      <c r="Q20" s="73">
        <v>0.2</v>
      </c>
      <c r="R20" s="73">
        <v>0.2</v>
      </c>
      <c r="S20" s="102">
        <f t="shared" si="4"/>
        <v>100</v>
      </c>
    </row>
    <row r="21" spans="1:19" ht="62.25" customHeight="1">
      <c r="A21" s="103"/>
      <c r="B21" s="96" t="s">
        <v>153</v>
      </c>
      <c r="C21" s="73"/>
      <c r="D21" s="104">
        <f t="shared" si="1"/>
        <v>0</v>
      </c>
      <c r="E21" s="104">
        <f t="shared" si="1"/>
        <v>0</v>
      </c>
      <c r="F21" s="105">
        <v>0</v>
      </c>
      <c r="G21" s="105">
        <v>0</v>
      </c>
      <c r="H21" s="105">
        <v>0</v>
      </c>
      <c r="I21" s="105">
        <v>0</v>
      </c>
      <c r="J21" s="105">
        <v>0</v>
      </c>
      <c r="K21" s="105">
        <v>0</v>
      </c>
      <c r="L21" s="105">
        <v>0</v>
      </c>
      <c r="M21" s="73">
        <v>0</v>
      </c>
      <c r="N21" s="73">
        <v>0</v>
      </c>
      <c r="O21" s="100">
        <v>0</v>
      </c>
      <c r="P21" s="101" t="s">
        <v>263</v>
      </c>
      <c r="Q21" s="73">
        <v>100</v>
      </c>
      <c r="R21" s="73">
        <v>100</v>
      </c>
      <c r="S21" s="102">
        <f t="shared" si="4"/>
        <v>100</v>
      </c>
    </row>
    <row r="22" spans="1:19" ht="73.5" customHeight="1">
      <c r="A22" s="103"/>
      <c r="B22" s="96" t="s">
        <v>154</v>
      </c>
      <c r="C22" s="73"/>
      <c r="D22" s="104">
        <f t="shared" si="1"/>
        <v>92.1</v>
      </c>
      <c r="E22" s="104">
        <f t="shared" si="1"/>
        <v>92.1</v>
      </c>
      <c r="F22" s="105">
        <v>0</v>
      </c>
      <c r="G22" s="105">
        <v>0</v>
      </c>
      <c r="H22" s="105">
        <v>0</v>
      </c>
      <c r="I22" s="105">
        <v>0</v>
      </c>
      <c r="J22" s="105">
        <v>92.1</v>
      </c>
      <c r="K22" s="105">
        <v>92.1</v>
      </c>
      <c r="L22" s="105">
        <v>0</v>
      </c>
      <c r="M22" s="73">
        <v>0</v>
      </c>
      <c r="N22" s="73">
        <v>100</v>
      </c>
      <c r="O22" s="100">
        <f aca="true" t="shared" si="6" ref="O22:O31">(E22/D22)*100</f>
        <v>100</v>
      </c>
      <c r="P22" s="101" t="s">
        <v>47</v>
      </c>
      <c r="Q22" s="73">
        <v>98.6</v>
      </c>
      <c r="R22" s="73">
        <v>98.86</v>
      </c>
      <c r="S22" s="102">
        <f t="shared" si="4"/>
        <v>100.26369168356999</v>
      </c>
    </row>
    <row r="23" spans="1:19" ht="54.75" customHeight="1">
      <c r="A23" s="103"/>
      <c r="B23" s="96" t="s">
        <v>229</v>
      </c>
      <c r="C23" s="73"/>
      <c r="D23" s="104">
        <f t="shared" si="1"/>
        <v>1.5</v>
      </c>
      <c r="E23" s="104">
        <f t="shared" si="1"/>
        <v>1.5</v>
      </c>
      <c r="F23" s="105">
        <v>0</v>
      </c>
      <c r="G23" s="105">
        <v>0</v>
      </c>
      <c r="H23" s="105">
        <v>0</v>
      </c>
      <c r="I23" s="105">
        <v>0</v>
      </c>
      <c r="J23" s="105">
        <v>1.5</v>
      </c>
      <c r="K23" s="105">
        <v>1.5</v>
      </c>
      <c r="L23" s="105">
        <v>0</v>
      </c>
      <c r="M23" s="73">
        <v>0</v>
      </c>
      <c r="N23" s="73">
        <v>100</v>
      </c>
      <c r="O23" s="100">
        <f t="shared" si="6"/>
        <v>100</v>
      </c>
      <c r="P23" s="101" t="s">
        <v>202</v>
      </c>
      <c r="Q23" s="73">
        <v>100</v>
      </c>
      <c r="R23" s="73">
        <v>100</v>
      </c>
      <c r="S23" s="102">
        <f t="shared" si="4"/>
        <v>100</v>
      </c>
    </row>
    <row r="24" spans="1:19" ht="52.5" customHeight="1">
      <c r="A24" s="103"/>
      <c r="B24" s="96" t="s">
        <v>155</v>
      </c>
      <c r="C24" s="73"/>
      <c r="D24" s="104">
        <f t="shared" si="1"/>
        <v>7989.6</v>
      </c>
      <c r="E24" s="104">
        <f t="shared" si="1"/>
        <v>7943.5</v>
      </c>
      <c r="F24" s="105">
        <v>1573.8</v>
      </c>
      <c r="G24" s="105">
        <v>1527.7</v>
      </c>
      <c r="H24" s="105">
        <v>2747.2</v>
      </c>
      <c r="I24" s="105">
        <v>2747.2</v>
      </c>
      <c r="J24" s="105">
        <v>3668.6</v>
      </c>
      <c r="K24" s="105">
        <v>3668.6</v>
      </c>
      <c r="L24" s="105">
        <v>0</v>
      </c>
      <c r="M24" s="73">
        <v>0</v>
      </c>
      <c r="N24" s="73">
        <v>100</v>
      </c>
      <c r="O24" s="100">
        <f t="shared" si="6"/>
        <v>99.42299989986982</v>
      </c>
      <c r="P24" s="101" t="s">
        <v>265</v>
      </c>
      <c r="Q24" s="73">
        <v>87.08</v>
      </c>
      <c r="R24" s="73">
        <v>87.08</v>
      </c>
      <c r="S24" s="102">
        <f t="shared" si="4"/>
        <v>100</v>
      </c>
    </row>
    <row r="25" spans="1:20" ht="67.5" customHeight="1">
      <c r="A25" s="103"/>
      <c r="B25" s="96" t="s">
        <v>156</v>
      </c>
      <c r="C25" s="73"/>
      <c r="D25" s="104">
        <f t="shared" si="1"/>
        <v>1474.3</v>
      </c>
      <c r="E25" s="104">
        <f t="shared" si="1"/>
        <v>1474.3</v>
      </c>
      <c r="F25" s="105">
        <v>0</v>
      </c>
      <c r="G25" s="105">
        <v>0</v>
      </c>
      <c r="H25" s="105">
        <v>0</v>
      </c>
      <c r="I25" s="105">
        <v>0</v>
      </c>
      <c r="J25" s="105">
        <v>1474.3</v>
      </c>
      <c r="K25" s="105">
        <v>1474.3</v>
      </c>
      <c r="L25" s="105">
        <v>0</v>
      </c>
      <c r="M25" s="73">
        <v>0</v>
      </c>
      <c r="N25" s="73">
        <v>100</v>
      </c>
      <c r="O25" s="100">
        <f t="shared" si="6"/>
        <v>100</v>
      </c>
      <c r="P25" s="101" t="s">
        <v>264</v>
      </c>
      <c r="Q25" s="73">
        <v>100</v>
      </c>
      <c r="R25" s="73">
        <v>100</v>
      </c>
      <c r="S25" s="102">
        <f t="shared" si="4"/>
        <v>100</v>
      </c>
      <c r="T25" s="67"/>
    </row>
    <row r="26" spans="1:19" ht="42.75" customHeight="1">
      <c r="A26" s="103"/>
      <c r="B26" s="96" t="s">
        <v>157</v>
      </c>
      <c r="C26" s="73"/>
      <c r="D26" s="104">
        <f t="shared" si="1"/>
        <v>8118.299999999999</v>
      </c>
      <c r="E26" s="104">
        <f t="shared" si="1"/>
        <v>8118.299999999999</v>
      </c>
      <c r="F26" s="105">
        <v>0</v>
      </c>
      <c r="G26" s="105">
        <v>0</v>
      </c>
      <c r="H26" s="105">
        <v>634.4</v>
      </c>
      <c r="I26" s="105">
        <v>634.4</v>
      </c>
      <c r="J26" s="105">
        <v>7483.9</v>
      </c>
      <c r="K26" s="105">
        <v>7483.9</v>
      </c>
      <c r="L26" s="105">
        <v>0</v>
      </c>
      <c r="M26" s="73">
        <v>0</v>
      </c>
      <c r="N26" s="73">
        <v>100</v>
      </c>
      <c r="O26" s="100">
        <f t="shared" si="6"/>
        <v>100</v>
      </c>
      <c r="P26" s="101" t="s">
        <v>196</v>
      </c>
      <c r="Q26" s="73">
        <v>88</v>
      </c>
      <c r="R26" s="73">
        <v>88</v>
      </c>
      <c r="S26" s="102">
        <f t="shared" si="4"/>
        <v>100</v>
      </c>
    </row>
    <row r="27" spans="1:19" ht="38.25" customHeight="1">
      <c r="A27" s="103"/>
      <c r="B27" s="96" t="s">
        <v>158</v>
      </c>
      <c r="C27" s="73"/>
      <c r="D27" s="104">
        <f t="shared" si="1"/>
        <v>4434.3</v>
      </c>
      <c r="E27" s="104">
        <f t="shared" si="1"/>
        <v>4434.3</v>
      </c>
      <c r="F27" s="105">
        <v>0</v>
      </c>
      <c r="G27" s="105">
        <v>0</v>
      </c>
      <c r="H27" s="105">
        <v>0</v>
      </c>
      <c r="I27" s="105">
        <v>0</v>
      </c>
      <c r="J27" s="105">
        <v>4434.3</v>
      </c>
      <c r="K27" s="105">
        <v>4434.3</v>
      </c>
      <c r="L27" s="105">
        <v>0</v>
      </c>
      <c r="M27" s="73">
        <v>0</v>
      </c>
      <c r="N27" s="73">
        <v>100</v>
      </c>
      <c r="O27" s="100">
        <f t="shared" si="6"/>
        <v>100</v>
      </c>
      <c r="P27" s="101" t="s">
        <v>197</v>
      </c>
      <c r="Q27" s="73">
        <v>20.4</v>
      </c>
      <c r="R27" s="73">
        <v>20.4</v>
      </c>
      <c r="S27" s="102">
        <f t="shared" si="4"/>
        <v>100</v>
      </c>
    </row>
    <row r="28" spans="1:19" ht="69" customHeight="1">
      <c r="A28" s="103"/>
      <c r="B28" s="96" t="s">
        <v>159</v>
      </c>
      <c r="C28" s="73"/>
      <c r="D28" s="104">
        <f t="shared" si="1"/>
        <v>127528.4</v>
      </c>
      <c r="E28" s="104">
        <f t="shared" si="1"/>
        <v>127528.4</v>
      </c>
      <c r="F28" s="105">
        <v>1530</v>
      </c>
      <c r="G28" s="105">
        <v>1530</v>
      </c>
      <c r="H28" s="105">
        <v>106571.3</v>
      </c>
      <c r="I28" s="105">
        <v>106571.3</v>
      </c>
      <c r="J28" s="105">
        <v>19427.1</v>
      </c>
      <c r="K28" s="105">
        <v>19427.1</v>
      </c>
      <c r="L28" s="105">
        <v>0</v>
      </c>
      <c r="M28" s="73">
        <v>0</v>
      </c>
      <c r="N28" s="73">
        <v>100</v>
      </c>
      <c r="O28" s="100">
        <f t="shared" si="6"/>
        <v>100</v>
      </c>
      <c r="P28" s="101" t="s">
        <v>266</v>
      </c>
      <c r="Q28" s="73">
        <v>100</v>
      </c>
      <c r="R28" s="73">
        <v>100</v>
      </c>
      <c r="S28" s="102">
        <f t="shared" si="4"/>
        <v>100</v>
      </c>
    </row>
    <row r="29" spans="1:19" ht="59.25" customHeight="1">
      <c r="A29" s="103"/>
      <c r="B29" s="96" t="s">
        <v>230</v>
      </c>
      <c r="C29" s="73"/>
      <c r="D29" s="104">
        <f t="shared" si="1"/>
        <v>3668</v>
      </c>
      <c r="E29" s="104">
        <f t="shared" si="1"/>
        <v>3668</v>
      </c>
      <c r="F29" s="105">
        <v>0</v>
      </c>
      <c r="G29" s="105">
        <v>0</v>
      </c>
      <c r="H29" s="105">
        <v>2531.3</v>
      </c>
      <c r="I29" s="105">
        <v>2531.3</v>
      </c>
      <c r="J29" s="105">
        <v>1136.7</v>
      </c>
      <c r="K29" s="105">
        <v>1136.7</v>
      </c>
      <c r="L29" s="105">
        <v>0</v>
      </c>
      <c r="M29" s="73">
        <v>0</v>
      </c>
      <c r="N29" s="73">
        <v>100</v>
      </c>
      <c r="O29" s="100">
        <f t="shared" si="6"/>
        <v>100</v>
      </c>
      <c r="P29" s="101" t="s">
        <v>239</v>
      </c>
      <c r="Q29" s="73">
        <v>100</v>
      </c>
      <c r="R29" s="73">
        <v>100</v>
      </c>
      <c r="S29" s="102">
        <f t="shared" si="4"/>
        <v>100</v>
      </c>
    </row>
    <row r="30" spans="1:19" ht="73.5" customHeight="1">
      <c r="A30" s="103"/>
      <c r="B30" s="96" t="s">
        <v>232</v>
      </c>
      <c r="C30" s="73"/>
      <c r="D30" s="104">
        <f>F30+H30+J30+L30</f>
        <v>61901.2</v>
      </c>
      <c r="E30" s="104">
        <f>G30+I30+K30+M30</f>
        <v>61901.2</v>
      </c>
      <c r="F30" s="105">
        <v>0</v>
      </c>
      <c r="G30" s="105">
        <v>0</v>
      </c>
      <c r="H30" s="105">
        <v>50306.7</v>
      </c>
      <c r="I30" s="105">
        <v>50306.7</v>
      </c>
      <c r="J30" s="105">
        <v>11594.5</v>
      </c>
      <c r="K30" s="105">
        <v>11594.5</v>
      </c>
      <c r="L30" s="105">
        <v>0</v>
      </c>
      <c r="M30" s="73">
        <v>0</v>
      </c>
      <c r="N30" s="73">
        <v>100</v>
      </c>
      <c r="O30" s="100">
        <f t="shared" si="6"/>
        <v>100</v>
      </c>
      <c r="P30" s="101" t="s">
        <v>240</v>
      </c>
      <c r="Q30" s="73">
        <v>100</v>
      </c>
      <c r="R30" s="73">
        <v>100</v>
      </c>
      <c r="S30" s="102">
        <f t="shared" si="4"/>
        <v>100</v>
      </c>
    </row>
    <row r="31" spans="1:19" ht="87" customHeight="1">
      <c r="A31" s="103"/>
      <c r="B31" s="96" t="s">
        <v>231</v>
      </c>
      <c r="C31" s="73"/>
      <c r="D31" s="104">
        <f>F31+H31+J31+L31</f>
        <v>3971.4</v>
      </c>
      <c r="E31" s="104">
        <f>G31+I31+K31+M31</f>
        <v>3971.4</v>
      </c>
      <c r="F31" s="105">
        <v>0</v>
      </c>
      <c r="G31" s="105">
        <v>0</v>
      </c>
      <c r="H31" s="105">
        <v>1593.9</v>
      </c>
      <c r="I31" s="105">
        <v>1593.9</v>
      </c>
      <c r="J31" s="105">
        <v>2377.5</v>
      </c>
      <c r="K31" s="105">
        <v>2377.5</v>
      </c>
      <c r="L31" s="105">
        <v>0</v>
      </c>
      <c r="M31" s="73">
        <v>0</v>
      </c>
      <c r="N31" s="73">
        <v>100</v>
      </c>
      <c r="O31" s="100">
        <f t="shared" si="6"/>
        <v>100</v>
      </c>
      <c r="P31" s="101" t="s">
        <v>241</v>
      </c>
      <c r="Q31" s="73">
        <v>100</v>
      </c>
      <c r="R31" s="73">
        <v>100</v>
      </c>
      <c r="S31" s="102">
        <f t="shared" si="4"/>
        <v>100</v>
      </c>
    </row>
    <row r="32" spans="1:19" ht="52.5" customHeight="1">
      <c r="A32" s="107" t="s">
        <v>178</v>
      </c>
      <c r="B32" s="108" t="s">
        <v>416</v>
      </c>
      <c r="C32" s="73"/>
      <c r="D32" s="97">
        <f aca="true" t="shared" si="7" ref="D32:E48">F32+H32+J32+L32</f>
        <v>5185</v>
      </c>
      <c r="E32" s="97">
        <f t="shared" si="7"/>
        <v>5185</v>
      </c>
      <c r="F32" s="99">
        <f>F33+F34+F36+F37+F38</f>
        <v>0</v>
      </c>
      <c r="G32" s="99">
        <f>G33+G34+G36+G37+G38</f>
        <v>0</v>
      </c>
      <c r="H32" s="99">
        <f aca="true" t="shared" si="8" ref="H32:M32">H33+H34+H35</f>
        <v>425</v>
      </c>
      <c r="I32" s="99">
        <f t="shared" si="8"/>
        <v>425</v>
      </c>
      <c r="J32" s="99">
        <f t="shared" si="8"/>
        <v>4760</v>
      </c>
      <c r="K32" s="99">
        <f t="shared" si="8"/>
        <v>4760</v>
      </c>
      <c r="L32" s="99">
        <f t="shared" si="8"/>
        <v>0</v>
      </c>
      <c r="M32" s="99">
        <f t="shared" si="8"/>
        <v>0</v>
      </c>
      <c r="N32" s="99"/>
      <c r="O32" s="99"/>
      <c r="P32" s="101" t="s">
        <v>20</v>
      </c>
      <c r="Q32" s="73">
        <v>2404</v>
      </c>
      <c r="R32" s="73">
        <v>2404</v>
      </c>
      <c r="S32" s="102">
        <f t="shared" si="4"/>
        <v>100</v>
      </c>
    </row>
    <row r="33" spans="1:19" ht="51.75" customHeight="1">
      <c r="A33" s="108"/>
      <c r="B33" s="108" t="s">
        <v>160</v>
      </c>
      <c r="C33" s="73"/>
      <c r="D33" s="104">
        <f t="shared" si="7"/>
        <v>4106.6</v>
      </c>
      <c r="E33" s="104">
        <f t="shared" si="7"/>
        <v>4106.6</v>
      </c>
      <c r="F33" s="105">
        <v>0</v>
      </c>
      <c r="G33" s="105">
        <v>0</v>
      </c>
      <c r="H33" s="105">
        <v>0</v>
      </c>
      <c r="I33" s="105">
        <v>0</v>
      </c>
      <c r="J33" s="105">
        <v>4106.6</v>
      </c>
      <c r="K33" s="105">
        <v>4106.6</v>
      </c>
      <c r="L33" s="105">
        <v>0</v>
      </c>
      <c r="M33" s="73">
        <v>0</v>
      </c>
      <c r="N33" s="73">
        <v>100</v>
      </c>
      <c r="O33" s="100">
        <f>(E33/D33)*100</f>
        <v>100</v>
      </c>
      <c r="P33" s="101" t="s">
        <v>267</v>
      </c>
      <c r="Q33" s="73">
        <v>1</v>
      </c>
      <c r="R33" s="73">
        <v>1</v>
      </c>
      <c r="S33" s="102">
        <f t="shared" si="4"/>
        <v>100</v>
      </c>
    </row>
    <row r="34" spans="1:19" ht="66.75" customHeight="1">
      <c r="A34" s="108"/>
      <c r="B34" s="96" t="s">
        <v>233</v>
      </c>
      <c r="C34" s="73"/>
      <c r="D34" s="104">
        <f t="shared" si="7"/>
        <v>1078.4</v>
      </c>
      <c r="E34" s="104">
        <f t="shared" si="7"/>
        <v>1078.4</v>
      </c>
      <c r="F34" s="105">
        <v>0</v>
      </c>
      <c r="G34" s="105">
        <v>0</v>
      </c>
      <c r="H34" s="105">
        <v>425</v>
      </c>
      <c r="I34" s="105">
        <v>425</v>
      </c>
      <c r="J34" s="105">
        <v>653.4</v>
      </c>
      <c r="K34" s="105">
        <v>653.4</v>
      </c>
      <c r="L34" s="105">
        <v>0</v>
      </c>
      <c r="M34" s="73">
        <v>0</v>
      </c>
      <c r="N34" s="73">
        <v>100</v>
      </c>
      <c r="O34" s="100">
        <f>(E34/D34)*100</f>
        <v>100</v>
      </c>
      <c r="P34" s="101" t="s">
        <v>409</v>
      </c>
      <c r="Q34" s="73">
        <v>2</v>
      </c>
      <c r="R34" s="73">
        <v>2</v>
      </c>
      <c r="S34" s="73">
        <v>100</v>
      </c>
    </row>
    <row r="35" spans="1:19" ht="60.75" customHeight="1">
      <c r="A35" s="108"/>
      <c r="B35" s="96" t="s">
        <v>234</v>
      </c>
      <c r="C35" s="73"/>
      <c r="D35" s="104">
        <f t="shared" si="7"/>
        <v>0</v>
      </c>
      <c r="E35" s="104">
        <f t="shared" si="7"/>
        <v>0</v>
      </c>
      <c r="F35" s="105">
        <v>0</v>
      </c>
      <c r="G35" s="105">
        <v>0</v>
      </c>
      <c r="H35" s="105">
        <v>0</v>
      </c>
      <c r="I35" s="105">
        <v>0</v>
      </c>
      <c r="J35" s="105">
        <v>0</v>
      </c>
      <c r="K35" s="105">
        <v>0</v>
      </c>
      <c r="L35" s="105">
        <v>0</v>
      </c>
      <c r="M35" s="73">
        <v>0</v>
      </c>
      <c r="N35" s="73">
        <v>0</v>
      </c>
      <c r="O35" s="100">
        <v>0</v>
      </c>
      <c r="P35" s="109"/>
      <c r="Q35" s="73"/>
      <c r="R35" s="73"/>
      <c r="S35" s="73"/>
    </row>
    <row r="36" spans="1:19" ht="67.5" customHeight="1">
      <c r="A36" s="107" t="s">
        <v>179</v>
      </c>
      <c r="B36" s="96" t="s">
        <v>417</v>
      </c>
      <c r="C36" s="76"/>
      <c r="D36" s="97">
        <f t="shared" si="7"/>
        <v>2785.6000000000004</v>
      </c>
      <c r="E36" s="97">
        <f t="shared" si="7"/>
        <v>2785.6000000000004</v>
      </c>
      <c r="F36" s="99">
        <f>F37+F38</f>
        <v>0</v>
      </c>
      <c r="G36" s="99">
        <f>G37+G38</f>
        <v>0</v>
      </c>
      <c r="H36" s="99">
        <f>H37+H38+H39</f>
        <v>2030.4</v>
      </c>
      <c r="I36" s="99">
        <f>I37+I38+I39</f>
        <v>2030.4</v>
      </c>
      <c r="J36" s="99">
        <f>J37+J38+J39</f>
        <v>755.2</v>
      </c>
      <c r="K36" s="99">
        <f>K37+K38+K39</f>
        <v>755.2</v>
      </c>
      <c r="L36" s="99">
        <v>0</v>
      </c>
      <c r="M36" s="76">
        <v>0</v>
      </c>
      <c r="N36" s="76">
        <v>100</v>
      </c>
      <c r="O36" s="100">
        <f>(E36/D36)*100</f>
        <v>100</v>
      </c>
      <c r="P36" s="101" t="s">
        <v>410</v>
      </c>
      <c r="Q36" s="73"/>
      <c r="R36" s="73"/>
      <c r="S36" s="102"/>
    </row>
    <row r="37" spans="1:19" s="17" customFormat="1" ht="58.5" customHeight="1">
      <c r="A37" s="108"/>
      <c r="B37" s="96" t="s">
        <v>161</v>
      </c>
      <c r="C37" s="73"/>
      <c r="D37" s="104">
        <f t="shared" si="7"/>
        <v>0</v>
      </c>
      <c r="E37" s="104">
        <f t="shared" si="7"/>
        <v>0</v>
      </c>
      <c r="F37" s="105">
        <v>0</v>
      </c>
      <c r="G37" s="105">
        <v>0</v>
      </c>
      <c r="H37" s="105">
        <v>0</v>
      </c>
      <c r="I37" s="105">
        <v>0</v>
      </c>
      <c r="J37" s="105">
        <v>0</v>
      </c>
      <c r="K37" s="105">
        <v>0</v>
      </c>
      <c r="L37" s="105">
        <v>0</v>
      </c>
      <c r="M37" s="73">
        <v>0</v>
      </c>
      <c r="N37" s="73">
        <v>0</v>
      </c>
      <c r="O37" s="100">
        <v>0</v>
      </c>
      <c r="P37" s="101"/>
      <c r="Q37" s="73"/>
      <c r="R37" s="73"/>
      <c r="S37" s="102"/>
    </row>
    <row r="38" spans="1:19" ht="58.5" customHeight="1">
      <c r="A38" s="108"/>
      <c r="B38" s="96" t="s">
        <v>162</v>
      </c>
      <c r="C38" s="110"/>
      <c r="D38" s="111">
        <f t="shared" si="7"/>
        <v>0</v>
      </c>
      <c r="E38" s="111">
        <f t="shared" si="7"/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  <c r="M38" s="110">
        <v>0</v>
      </c>
      <c r="N38" s="110">
        <v>0</v>
      </c>
      <c r="O38" s="112">
        <v>0</v>
      </c>
      <c r="P38" s="106"/>
      <c r="Q38" s="73"/>
      <c r="R38" s="73"/>
      <c r="S38" s="102"/>
    </row>
    <row r="39" spans="1:19" ht="85.5" customHeight="1">
      <c r="A39" s="108"/>
      <c r="B39" s="96" t="s">
        <v>235</v>
      </c>
      <c r="C39" s="110"/>
      <c r="D39" s="111">
        <f t="shared" si="7"/>
        <v>2785.6000000000004</v>
      </c>
      <c r="E39" s="111">
        <f t="shared" si="7"/>
        <v>2785.6000000000004</v>
      </c>
      <c r="F39" s="110">
        <v>0</v>
      </c>
      <c r="G39" s="110">
        <v>0</v>
      </c>
      <c r="H39" s="110">
        <v>2030.4</v>
      </c>
      <c r="I39" s="110">
        <v>2030.4</v>
      </c>
      <c r="J39" s="110">
        <v>755.2</v>
      </c>
      <c r="K39" s="110">
        <v>755.2</v>
      </c>
      <c r="L39" s="110">
        <v>0</v>
      </c>
      <c r="M39" s="110">
        <v>0</v>
      </c>
      <c r="N39" s="110">
        <v>100</v>
      </c>
      <c r="O39" s="112">
        <f>(E39/D39)*100</f>
        <v>100</v>
      </c>
      <c r="P39" s="106" t="s">
        <v>410</v>
      </c>
      <c r="Q39" s="73">
        <v>1521</v>
      </c>
      <c r="R39" s="73">
        <v>1521</v>
      </c>
      <c r="S39" s="102">
        <f aca="true" t="shared" si="9" ref="S39:S53">(R39/Q39)*100</f>
        <v>100</v>
      </c>
    </row>
    <row r="40" spans="1:19" ht="53.25" customHeight="1">
      <c r="A40" s="107" t="s">
        <v>180</v>
      </c>
      <c r="B40" s="96" t="s">
        <v>418</v>
      </c>
      <c r="C40" s="75"/>
      <c r="D40" s="113">
        <f t="shared" si="7"/>
        <v>333.8</v>
      </c>
      <c r="E40" s="113">
        <f t="shared" si="7"/>
        <v>333.8</v>
      </c>
      <c r="F40" s="75">
        <f>F41+F42</f>
        <v>0</v>
      </c>
      <c r="G40" s="75">
        <f aca="true" t="shared" si="10" ref="G40:M40">G41+G42</f>
        <v>0</v>
      </c>
      <c r="H40" s="75">
        <f t="shared" si="10"/>
        <v>0</v>
      </c>
      <c r="I40" s="75">
        <f t="shared" si="10"/>
        <v>0</v>
      </c>
      <c r="J40" s="75">
        <f t="shared" si="10"/>
        <v>333.8</v>
      </c>
      <c r="K40" s="75">
        <f t="shared" si="10"/>
        <v>333.8</v>
      </c>
      <c r="L40" s="75">
        <f t="shared" si="10"/>
        <v>0</v>
      </c>
      <c r="M40" s="75">
        <f t="shared" si="10"/>
        <v>0</v>
      </c>
      <c r="N40" s="75">
        <v>100</v>
      </c>
      <c r="O40" s="112">
        <f>(E40/D40)*100</f>
        <v>100</v>
      </c>
      <c r="P40" s="106" t="s">
        <v>411</v>
      </c>
      <c r="Q40" s="73">
        <v>100</v>
      </c>
      <c r="R40" s="73">
        <v>100</v>
      </c>
      <c r="S40" s="102">
        <f t="shared" si="9"/>
        <v>100</v>
      </c>
    </row>
    <row r="41" spans="1:19" ht="72.75" customHeight="1">
      <c r="A41" s="108"/>
      <c r="B41" s="96" t="s">
        <v>163</v>
      </c>
      <c r="C41" s="110"/>
      <c r="D41" s="111">
        <f t="shared" si="7"/>
        <v>80.5</v>
      </c>
      <c r="E41" s="111">
        <f t="shared" si="7"/>
        <v>80.5</v>
      </c>
      <c r="F41" s="110">
        <v>0</v>
      </c>
      <c r="G41" s="110">
        <v>0</v>
      </c>
      <c r="H41" s="110">
        <v>0</v>
      </c>
      <c r="I41" s="110">
        <v>0</v>
      </c>
      <c r="J41" s="110">
        <v>80.5</v>
      </c>
      <c r="K41" s="110">
        <v>80.5</v>
      </c>
      <c r="L41" s="110">
        <v>0</v>
      </c>
      <c r="M41" s="110">
        <v>0</v>
      </c>
      <c r="N41" s="110">
        <v>100</v>
      </c>
      <c r="O41" s="112">
        <f>(E41/D41)*100</f>
        <v>100</v>
      </c>
      <c r="P41" s="106" t="s">
        <v>412</v>
      </c>
      <c r="Q41" s="73">
        <v>533</v>
      </c>
      <c r="R41" s="73">
        <v>533</v>
      </c>
      <c r="S41" s="102">
        <f t="shared" si="9"/>
        <v>100</v>
      </c>
    </row>
    <row r="42" spans="1:19" ht="88.5" customHeight="1">
      <c r="A42" s="108"/>
      <c r="B42" s="96" t="s">
        <v>236</v>
      </c>
      <c r="C42" s="110"/>
      <c r="D42" s="111">
        <f t="shared" si="7"/>
        <v>253.3</v>
      </c>
      <c r="E42" s="111">
        <f t="shared" si="7"/>
        <v>253.3</v>
      </c>
      <c r="F42" s="110">
        <v>0</v>
      </c>
      <c r="G42" s="110">
        <v>0</v>
      </c>
      <c r="H42" s="110">
        <v>0</v>
      </c>
      <c r="I42" s="110">
        <v>0</v>
      </c>
      <c r="J42" s="110">
        <v>253.3</v>
      </c>
      <c r="K42" s="110">
        <v>253.3</v>
      </c>
      <c r="L42" s="110">
        <v>0</v>
      </c>
      <c r="M42" s="110">
        <v>0</v>
      </c>
      <c r="N42" s="110">
        <v>100</v>
      </c>
      <c r="O42" s="112">
        <f>(E42/D42)*100</f>
        <v>100</v>
      </c>
      <c r="P42" s="106" t="s">
        <v>413</v>
      </c>
      <c r="Q42" s="73">
        <v>1500</v>
      </c>
      <c r="R42" s="73">
        <v>1500</v>
      </c>
      <c r="S42" s="102">
        <f>(R42/Q42)*100</f>
        <v>100</v>
      </c>
    </row>
    <row r="43" spans="1:19" s="17" customFormat="1" ht="69.75" customHeight="1">
      <c r="A43" s="107" t="s">
        <v>181</v>
      </c>
      <c r="B43" s="96" t="s">
        <v>419</v>
      </c>
      <c r="C43" s="110"/>
      <c r="D43" s="113">
        <f t="shared" si="7"/>
        <v>10.7</v>
      </c>
      <c r="E43" s="113">
        <f t="shared" si="7"/>
        <v>10.7</v>
      </c>
      <c r="F43" s="75">
        <v>0</v>
      </c>
      <c r="G43" s="75">
        <v>0</v>
      </c>
      <c r="H43" s="75">
        <v>0</v>
      </c>
      <c r="I43" s="75">
        <v>0</v>
      </c>
      <c r="J43" s="75">
        <v>10.7</v>
      </c>
      <c r="K43" s="75">
        <v>10.7</v>
      </c>
      <c r="L43" s="75">
        <v>0</v>
      </c>
      <c r="M43" s="75">
        <v>0</v>
      </c>
      <c r="N43" s="75">
        <v>0</v>
      </c>
      <c r="O43" s="112">
        <v>0</v>
      </c>
      <c r="P43" s="106" t="s">
        <v>310</v>
      </c>
      <c r="Q43" s="73">
        <v>190</v>
      </c>
      <c r="R43" s="73">
        <v>190</v>
      </c>
      <c r="S43" s="102">
        <f>(R43/Q43)*100</f>
        <v>100</v>
      </c>
    </row>
    <row r="44" spans="1:19" ht="60.75" customHeight="1">
      <c r="A44" s="107" t="s">
        <v>182</v>
      </c>
      <c r="B44" s="96" t="s">
        <v>420</v>
      </c>
      <c r="C44" s="110"/>
      <c r="D44" s="113">
        <f t="shared" si="7"/>
        <v>6783</v>
      </c>
      <c r="E44" s="113">
        <f t="shared" si="7"/>
        <v>6783</v>
      </c>
      <c r="F44" s="75">
        <v>0</v>
      </c>
      <c r="G44" s="75">
        <v>0</v>
      </c>
      <c r="H44" s="75">
        <v>0</v>
      </c>
      <c r="I44" s="75">
        <v>0</v>
      </c>
      <c r="J44" s="75">
        <v>6783</v>
      </c>
      <c r="K44" s="75">
        <v>6783</v>
      </c>
      <c r="L44" s="75">
        <v>0</v>
      </c>
      <c r="M44" s="75">
        <v>0</v>
      </c>
      <c r="N44" s="75">
        <v>100</v>
      </c>
      <c r="O44" s="114">
        <f aca="true" t="shared" si="11" ref="O44:O50">(E44/D44)*100</f>
        <v>100</v>
      </c>
      <c r="P44" s="106" t="s">
        <v>198</v>
      </c>
      <c r="Q44" s="73">
        <v>100</v>
      </c>
      <c r="R44" s="73">
        <v>100</v>
      </c>
      <c r="S44" s="102">
        <f t="shared" si="9"/>
        <v>100</v>
      </c>
    </row>
    <row r="45" spans="1:19" ht="64.5" customHeight="1">
      <c r="A45" s="107" t="s">
        <v>183</v>
      </c>
      <c r="B45" s="96" t="s">
        <v>421</v>
      </c>
      <c r="C45" s="110"/>
      <c r="D45" s="113">
        <f t="shared" si="7"/>
        <v>4690.2</v>
      </c>
      <c r="E45" s="113">
        <f t="shared" si="7"/>
        <v>4690.2</v>
      </c>
      <c r="F45" s="75">
        <v>0</v>
      </c>
      <c r="G45" s="75">
        <v>0</v>
      </c>
      <c r="H45" s="75">
        <v>0</v>
      </c>
      <c r="I45" s="75">
        <v>0</v>
      </c>
      <c r="J45" s="75">
        <v>4690.2</v>
      </c>
      <c r="K45" s="75">
        <v>4690.2</v>
      </c>
      <c r="L45" s="75">
        <v>0</v>
      </c>
      <c r="M45" s="75">
        <v>0</v>
      </c>
      <c r="N45" s="75">
        <v>100</v>
      </c>
      <c r="O45" s="114">
        <f t="shared" si="11"/>
        <v>100</v>
      </c>
      <c r="P45" s="106" t="s">
        <v>199</v>
      </c>
      <c r="Q45" s="73">
        <v>100</v>
      </c>
      <c r="R45" s="73">
        <v>100</v>
      </c>
      <c r="S45" s="102">
        <f t="shared" si="9"/>
        <v>100</v>
      </c>
    </row>
    <row r="46" spans="1:19" ht="69.75" customHeight="1">
      <c r="A46" s="107" t="s">
        <v>184</v>
      </c>
      <c r="B46" s="96" t="s">
        <v>422</v>
      </c>
      <c r="C46" s="110"/>
      <c r="D46" s="113">
        <f t="shared" si="7"/>
        <v>7627.599999999999</v>
      </c>
      <c r="E46" s="113">
        <f t="shared" si="7"/>
        <v>7627.5</v>
      </c>
      <c r="F46" s="75">
        <f>F47+F48+F49+F50+F51+F52+F53+F54</f>
        <v>276.1</v>
      </c>
      <c r="G46" s="75">
        <f>G47+G48+G49+G50+G51+G52+G53+G54</f>
        <v>276.1</v>
      </c>
      <c r="H46" s="75">
        <f aca="true" t="shared" si="12" ref="H46:M46">H47+H48+H49+H50+H51+H52+H53+H54</f>
        <v>7351.499999999999</v>
      </c>
      <c r="I46" s="75">
        <f t="shared" si="12"/>
        <v>7351.4</v>
      </c>
      <c r="J46" s="75">
        <f t="shared" si="12"/>
        <v>0</v>
      </c>
      <c r="K46" s="75">
        <f t="shared" si="12"/>
        <v>0</v>
      </c>
      <c r="L46" s="75">
        <f t="shared" si="12"/>
        <v>0</v>
      </c>
      <c r="M46" s="75">
        <f t="shared" si="12"/>
        <v>0</v>
      </c>
      <c r="N46" s="75">
        <v>100</v>
      </c>
      <c r="O46" s="114">
        <f t="shared" si="11"/>
        <v>99.99868897162936</v>
      </c>
      <c r="P46" s="106" t="s">
        <v>200</v>
      </c>
      <c r="Q46" s="73">
        <v>100</v>
      </c>
      <c r="R46" s="73">
        <v>100</v>
      </c>
      <c r="S46" s="102">
        <f t="shared" si="9"/>
        <v>100</v>
      </c>
    </row>
    <row r="47" spans="1:19" ht="88.5" customHeight="1">
      <c r="A47" s="108"/>
      <c r="B47" s="101" t="s">
        <v>164</v>
      </c>
      <c r="C47" s="73"/>
      <c r="D47" s="104">
        <f t="shared" si="7"/>
        <v>276.1</v>
      </c>
      <c r="E47" s="104">
        <f t="shared" si="7"/>
        <v>276.1</v>
      </c>
      <c r="F47" s="73">
        <v>276.1</v>
      </c>
      <c r="G47" s="73">
        <v>276.1</v>
      </c>
      <c r="H47" s="73">
        <v>0</v>
      </c>
      <c r="I47" s="73">
        <v>0</v>
      </c>
      <c r="J47" s="105">
        <v>0</v>
      </c>
      <c r="K47" s="105">
        <v>0</v>
      </c>
      <c r="L47" s="105">
        <v>0</v>
      </c>
      <c r="M47" s="73">
        <v>0</v>
      </c>
      <c r="N47" s="73">
        <v>100</v>
      </c>
      <c r="O47" s="100">
        <f t="shared" si="11"/>
        <v>100</v>
      </c>
      <c r="P47" s="101" t="s">
        <v>200</v>
      </c>
      <c r="Q47" s="73">
        <v>100</v>
      </c>
      <c r="R47" s="73">
        <v>100</v>
      </c>
      <c r="S47" s="102">
        <f t="shared" si="9"/>
        <v>100</v>
      </c>
    </row>
    <row r="48" spans="1:19" s="17" customFormat="1" ht="77.25" customHeight="1">
      <c r="A48" s="108"/>
      <c r="B48" s="101" t="s">
        <v>165</v>
      </c>
      <c r="C48" s="73"/>
      <c r="D48" s="104">
        <f t="shared" si="7"/>
        <v>288.4</v>
      </c>
      <c r="E48" s="104">
        <f t="shared" si="7"/>
        <v>288.4</v>
      </c>
      <c r="F48" s="73">
        <v>0</v>
      </c>
      <c r="G48" s="73">
        <v>0</v>
      </c>
      <c r="H48" s="73">
        <v>288.4</v>
      </c>
      <c r="I48" s="73">
        <v>288.4</v>
      </c>
      <c r="J48" s="105">
        <v>0</v>
      </c>
      <c r="K48" s="105">
        <v>0</v>
      </c>
      <c r="L48" s="105">
        <v>0</v>
      </c>
      <c r="M48" s="73">
        <v>0</v>
      </c>
      <c r="N48" s="73">
        <v>100</v>
      </c>
      <c r="O48" s="100">
        <f t="shared" si="11"/>
        <v>100</v>
      </c>
      <c r="P48" s="101" t="s">
        <v>200</v>
      </c>
      <c r="Q48" s="73">
        <v>100</v>
      </c>
      <c r="R48" s="73">
        <v>100</v>
      </c>
      <c r="S48" s="102">
        <f t="shared" si="9"/>
        <v>100</v>
      </c>
    </row>
    <row r="49" spans="1:19" ht="86.25" customHeight="1">
      <c r="A49" s="108"/>
      <c r="B49" s="101" t="s">
        <v>166</v>
      </c>
      <c r="C49" s="73"/>
      <c r="D49" s="104">
        <f aca="true" t="shared" si="13" ref="D49:E55">F49+H49+J49+L49</f>
        <v>5666.7</v>
      </c>
      <c r="E49" s="104">
        <f t="shared" si="13"/>
        <v>5666.7</v>
      </c>
      <c r="F49" s="73">
        <v>0</v>
      </c>
      <c r="G49" s="73">
        <v>0</v>
      </c>
      <c r="H49" s="73">
        <v>5666.7</v>
      </c>
      <c r="I49" s="73">
        <v>5666.7</v>
      </c>
      <c r="J49" s="105">
        <v>0</v>
      </c>
      <c r="K49" s="105">
        <v>0</v>
      </c>
      <c r="L49" s="105">
        <v>0</v>
      </c>
      <c r="M49" s="73">
        <v>0</v>
      </c>
      <c r="N49" s="73">
        <v>100</v>
      </c>
      <c r="O49" s="100">
        <f t="shared" si="11"/>
        <v>100</v>
      </c>
      <c r="P49" s="101" t="s">
        <v>200</v>
      </c>
      <c r="Q49" s="73">
        <v>100</v>
      </c>
      <c r="R49" s="73">
        <v>100</v>
      </c>
      <c r="S49" s="102">
        <f t="shared" si="9"/>
        <v>100</v>
      </c>
    </row>
    <row r="50" spans="1:19" ht="75.75" customHeight="1">
      <c r="A50" s="108"/>
      <c r="B50" s="101" t="s">
        <v>167</v>
      </c>
      <c r="C50" s="73"/>
      <c r="D50" s="104">
        <f t="shared" si="13"/>
        <v>344.2</v>
      </c>
      <c r="E50" s="104">
        <f t="shared" si="13"/>
        <v>344.1</v>
      </c>
      <c r="F50" s="73">
        <v>0</v>
      </c>
      <c r="G50" s="73">
        <v>0</v>
      </c>
      <c r="H50" s="73">
        <v>344.2</v>
      </c>
      <c r="I50" s="73">
        <v>344.1</v>
      </c>
      <c r="J50" s="105">
        <v>0</v>
      </c>
      <c r="K50" s="105">
        <v>0</v>
      </c>
      <c r="L50" s="105">
        <v>0</v>
      </c>
      <c r="M50" s="73">
        <v>0</v>
      </c>
      <c r="N50" s="73">
        <v>100</v>
      </c>
      <c r="O50" s="100">
        <f t="shared" si="11"/>
        <v>99.97094712376526</v>
      </c>
      <c r="P50" s="101" t="s">
        <v>200</v>
      </c>
      <c r="Q50" s="73">
        <v>100</v>
      </c>
      <c r="R50" s="73">
        <v>100</v>
      </c>
      <c r="S50" s="102">
        <f t="shared" si="9"/>
        <v>100</v>
      </c>
    </row>
    <row r="51" spans="1:19" ht="59.25" customHeight="1">
      <c r="A51" s="108"/>
      <c r="B51" s="101" t="s">
        <v>168</v>
      </c>
      <c r="C51" s="73"/>
      <c r="D51" s="104">
        <f t="shared" si="13"/>
        <v>0</v>
      </c>
      <c r="E51" s="104">
        <f t="shared" si="13"/>
        <v>0</v>
      </c>
      <c r="F51" s="73">
        <v>0</v>
      </c>
      <c r="G51" s="73">
        <v>0</v>
      </c>
      <c r="H51" s="73">
        <v>0</v>
      </c>
      <c r="I51" s="73">
        <v>0</v>
      </c>
      <c r="J51" s="73">
        <v>0</v>
      </c>
      <c r="K51" s="73">
        <v>0</v>
      </c>
      <c r="L51" s="73">
        <v>0</v>
      </c>
      <c r="M51" s="73">
        <v>0</v>
      </c>
      <c r="N51" s="73">
        <v>0</v>
      </c>
      <c r="O51" s="100">
        <v>0</v>
      </c>
      <c r="P51" s="101"/>
      <c r="Q51" s="73"/>
      <c r="R51" s="73"/>
      <c r="S51" s="102"/>
    </row>
    <row r="52" spans="1:19" ht="102" customHeight="1">
      <c r="A52" s="108"/>
      <c r="B52" s="101" t="s">
        <v>169</v>
      </c>
      <c r="C52" s="73"/>
      <c r="D52" s="104">
        <f t="shared" si="13"/>
        <v>0</v>
      </c>
      <c r="E52" s="104">
        <f t="shared" si="13"/>
        <v>0</v>
      </c>
      <c r="F52" s="73">
        <v>0</v>
      </c>
      <c r="G52" s="73">
        <v>0</v>
      </c>
      <c r="H52" s="73">
        <v>0</v>
      </c>
      <c r="I52" s="73">
        <v>0</v>
      </c>
      <c r="J52" s="73">
        <v>0</v>
      </c>
      <c r="K52" s="73">
        <v>0</v>
      </c>
      <c r="L52" s="73">
        <v>0</v>
      </c>
      <c r="M52" s="73">
        <v>0</v>
      </c>
      <c r="N52" s="73">
        <v>0</v>
      </c>
      <c r="O52" s="100">
        <v>0</v>
      </c>
      <c r="P52" s="101"/>
      <c r="Q52" s="73"/>
      <c r="R52" s="73"/>
      <c r="S52" s="102"/>
    </row>
    <row r="53" spans="1:19" s="17" customFormat="1" ht="89.25" customHeight="1">
      <c r="A53" s="108"/>
      <c r="B53" s="101" t="s">
        <v>170</v>
      </c>
      <c r="C53" s="73"/>
      <c r="D53" s="104">
        <f t="shared" si="13"/>
        <v>949</v>
      </c>
      <c r="E53" s="104">
        <f t="shared" si="13"/>
        <v>949</v>
      </c>
      <c r="F53" s="73">
        <v>0</v>
      </c>
      <c r="G53" s="73">
        <v>0</v>
      </c>
      <c r="H53" s="73">
        <v>949</v>
      </c>
      <c r="I53" s="73">
        <v>949</v>
      </c>
      <c r="J53" s="105">
        <v>0</v>
      </c>
      <c r="K53" s="105">
        <v>0</v>
      </c>
      <c r="L53" s="105">
        <v>0</v>
      </c>
      <c r="M53" s="73">
        <v>0</v>
      </c>
      <c r="N53" s="73">
        <v>100</v>
      </c>
      <c r="O53" s="100">
        <v>100</v>
      </c>
      <c r="P53" s="101" t="s">
        <v>201</v>
      </c>
      <c r="Q53" s="73">
        <v>100</v>
      </c>
      <c r="R53" s="73">
        <v>100</v>
      </c>
      <c r="S53" s="102">
        <f t="shared" si="9"/>
        <v>100</v>
      </c>
    </row>
    <row r="54" spans="1:19" ht="72.75" customHeight="1" thickBot="1">
      <c r="A54" s="115"/>
      <c r="B54" s="116" t="s">
        <v>257</v>
      </c>
      <c r="C54" s="117"/>
      <c r="D54" s="118">
        <f t="shared" si="13"/>
        <v>103.2</v>
      </c>
      <c r="E54" s="118">
        <f t="shared" si="13"/>
        <v>103.2</v>
      </c>
      <c r="F54" s="117">
        <v>0</v>
      </c>
      <c r="G54" s="117">
        <v>0</v>
      </c>
      <c r="H54" s="117">
        <v>103.2</v>
      </c>
      <c r="I54" s="117">
        <v>103.2</v>
      </c>
      <c r="J54" s="119">
        <v>0</v>
      </c>
      <c r="K54" s="119">
        <v>0</v>
      </c>
      <c r="L54" s="119">
        <v>0</v>
      </c>
      <c r="M54" s="117">
        <v>0</v>
      </c>
      <c r="N54" s="117">
        <v>100</v>
      </c>
      <c r="O54" s="120">
        <f>(E54/D54)*100</f>
        <v>100</v>
      </c>
      <c r="P54" s="116" t="s">
        <v>203</v>
      </c>
      <c r="Q54" s="117">
        <v>100</v>
      </c>
      <c r="R54" s="117">
        <v>100</v>
      </c>
      <c r="S54" s="117">
        <v>100</v>
      </c>
    </row>
    <row r="55" spans="1:19" ht="77.25" customHeight="1" thickBot="1">
      <c r="A55" s="121">
        <v>2</v>
      </c>
      <c r="B55" s="122" t="s">
        <v>315</v>
      </c>
      <c r="C55" s="123"/>
      <c r="D55" s="124">
        <f t="shared" si="13"/>
        <v>195</v>
      </c>
      <c r="E55" s="124">
        <f t="shared" si="13"/>
        <v>197.2</v>
      </c>
      <c r="F55" s="122">
        <f>F56+F76+F82+F86+F92</f>
        <v>0</v>
      </c>
      <c r="G55" s="122">
        <f aca="true" t="shared" si="14" ref="G55:M55">G56+G76+G82+G86+G92</f>
        <v>0</v>
      </c>
      <c r="H55" s="122">
        <f t="shared" si="14"/>
        <v>0</v>
      </c>
      <c r="I55" s="122">
        <f t="shared" si="14"/>
        <v>0</v>
      </c>
      <c r="J55" s="122">
        <f t="shared" si="14"/>
        <v>195</v>
      </c>
      <c r="K55" s="122">
        <f t="shared" si="14"/>
        <v>197.2</v>
      </c>
      <c r="L55" s="122">
        <f t="shared" si="14"/>
        <v>0</v>
      </c>
      <c r="M55" s="122">
        <f t="shared" si="14"/>
        <v>0</v>
      </c>
      <c r="N55" s="122"/>
      <c r="O55" s="125">
        <f>(E55/D55)*100</f>
        <v>101.12820512820512</v>
      </c>
      <c r="P55" s="126"/>
      <c r="Q55" s="123"/>
      <c r="R55" s="123"/>
      <c r="S55" s="127"/>
    </row>
    <row r="56" spans="1:19" ht="58.5" customHeight="1">
      <c r="A56" s="128" t="s">
        <v>343</v>
      </c>
      <c r="B56" s="129" t="s">
        <v>423</v>
      </c>
      <c r="C56" s="130"/>
      <c r="D56" s="131">
        <f>F56+H56+J56+L56</f>
        <v>195</v>
      </c>
      <c r="E56" s="131">
        <f>G56+I56+K56+M56</f>
        <v>197.2</v>
      </c>
      <c r="F56" s="129">
        <f>F57+F58+F59+F60+F61+F62+F63+F64+F65+F66+F67+F68+F69+F70+F71+F72+F73+F74+F75</f>
        <v>0</v>
      </c>
      <c r="G56" s="129">
        <f aca="true" t="shared" si="15" ref="G56:M56">G57+G58+G59+G60+G61+G62+G63+G64+G65+G66+G67+G68+G69+G70+G71+G72+G73+G74+G75</f>
        <v>0</v>
      </c>
      <c r="H56" s="129">
        <f t="shared" si="15"/>
        <v>0</v>
      </c>
      <c r="I56" s="129">
        <f t="shared" si="15"/>
        <v>0</v>
      </c>
      <c r="J56" s="129">
        <f t="shared" si="15"/>
        <v>195</v>
      </c>
      <c r="K56" s="129">
        <f t="shared" si="15"/>
        <v>197.2</v>
      </c>
      <c r="L56" s="129">
        <f t="shared" si="15"/>
        <v>0</v>
      </c>
      <c r="M56" s="129">
        <f t="shared" si="15"/>
        <v>0</v>
      </c>
      <c r="N56" s="129">
        <v>100</v>
      </c>
      <c r="O56" s="132">
        <f>(E56/D56)*100</f>
        <v>101.12820512820512</v>
      </c>
      <c r="P56" s="133"/>
      <c r="Q56" s="130"/>
      <c r="R56" s="130"/>
      <c r="S56" s="130"/>
    </row>
    <row r="57" spans="1:19" ht="56.25" customHeight="1">
      <c r="A57" s="108"/>
      <c r="B57" s="134" t="s">
        <v>424</v>
      </c>
      <c r="C57" s="73"/>
      <c r="D57" s="104">
        <f aca="true" t="shared" si="16" ref="D57:D100">F57+H57+J57+L57</f>
        <v>0</v>
      </c>
      <c r="E57" s="104">
        <f aca="true" t="shared" si="17" ref="E57:E100">G57+I57+K57+M57</f>
        <v>0</v>
      </c>
      <c r="F57" s="73">
        <v>0</v>
      </c>
      <c r="G57" s="73">
        <v>0</v>
      </c>
      <c r="H57" s="73">
        <v>0</v>
      </c>
      <c r="I57" s="73">
        <v>0</v>
      </c>
      <c r="J57" s="73">
        <v>0</v>
      </c>
      <c r="K57" s="73">
        <v>0</v>
      </c>
      <c r="L57" s="73">
        <v>0</v>
      </c>
      <c r="M57" s="73">
        <v>0</v>
      </c>
      <c r="N57" s="73">
        <v>0</v>
      </c>
      <c r="O57" s="73">
        <v>0</v>
      </c>
      <c r="P57" s="101"/>
      <c r="Q57" s="73"/>
      <c r="R57" s="73"/>
      <c r="S57" s="73"/>
    </row>
    <row r="58" spans="1:19" ht="72.75" customHeight="1">
      <c r="A58" s="108"/>
      <c r="B58" s="134" t="s">
        <v>425</v>
      </c>
      <c r="C58" s="73"/>
      <c r="D58" s="104">
        <f t="shared" si="16"/>
        <v>0</v>
      </c>
      <c r="E58" s="104">
        <f t="shared" si="17"/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3">
        <v>0</v>
      </c>
      <c r="M58" s="73">
        <v>0</v>
      </c>
      <c r="N58" s="73">
        <v>0</v>
      </c>
      <c r="O58" s="73">
        <v>0</v>
      </c>
      <c r="P58" s="101"/>
      <c r="Q58" s="73"/>
      <c r="R58" s="73"/>
      <c r="S58" s="73"/>
    </row>
    <row r="59" spans="1:19" ht="61.5" customHeight="1">
      <c r="A59" s="108"/>
      <c r="B59" s="134" t="s">
        <v>426</v>
      </c>
      <c r="C59" s="73"/>
      <c r="D59" s="104">
        <f t="shared" si="16"/>
        <v>0</v>
      </c>
      <c r="E59" s="104">
        <f t="shared" si="17"/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73">
        <v>0</v>
      </c>
      <c r="O59" s="73">
        <v>0</v>
      </c>
      <c r="P59" s="101"/>
      <c r="Q59" s="73"/>
      <c r="R59" s="73"/>
      <c r="S59" s="73"/>
    </row>
    <row r="60" spans="1:19" ht="54.75" customHeight="1">
      <c r="A60" s="108"/>
      <c r="B60" s="134" t="s">
        <v>427</v>
      </c>
      <c r="C60" s="73"/>
      <c r="D60" s="104">
        <f t="shared" si="16"/>
        <v>0</v>
      </c>
      <c r="E60" s="104">
        <f t="shared" si="17"/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3">
        <v>0</v>
      </c>
      <c r="L60" s="73">
        <v>0</v>
      </c>
      <c r="M60" s="73">
        <v>0</v>
      </c>
      <c r="N60" s="73">
        <v>0</v>
      </c>
      <c r="O60" s="73">
        <v>0</v>
      </c>
      <c r="P60" s="101"/>
      <c r="Q60" s="73"/>
      <c r="R60" s="73"/>
      <c r="S60" s="73"/>
    </row>
    <row r="61" spans="1:19" ht="61.5" customHeight="1">
      <c r="A61" s="108"/>
      <c r="B61" s="134" t="s">
        <v>428</v>
      </c>
      <c r="C61" s="73"/>
      <c r="D61" s="104">
        <f t="shared" si="16"/>
        <v>0</v>
      </c>
      <c r="E61" s="104">
        <f t="shared" si="17"/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73">
        <v>0</v>
      </c>
      <c r="P61" s="101"/>
      <c r="Q61" s="73"/>
      <c r="R61" s="73"/>
      <c r="S61" s="73"/>
    </row>
    <row r="62" spans="1:19" ht="52.5" customHeight="1">
      <c r="A62" s="108"/>
      <c r="B62" s="135" t="s">
        <v>429</v>
      </c>
      <c r="C62" s="73"/>
      <c r="D62" s="104">
        <f t="shared" si="16"/>
        <v>0</v>
      </c>
      <c r="E62" s="104">
        <f t="shared" si="17"/>
        <v>0</v>
      </c>
      <c r="F62" s="73">
        <v>0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73">
        <v>0</v>
      </c>
      <c r="O62" s="73">
        <v>0</v>
      </c>
      <c r="P62" s="101"/>
      <c r="Q62" s="73"/>
      <c r="R62" s="73"/>
      <c r="S62" s="73"/>
    </row>
    <row r="63" spans="1:19" ht="45.75" customHeight="1">
      <c r="A63" s="108"/>
      <c r="B63" s="135" t="s">
        <v>430</v>
      </c>
      <c r="C63" s="73"/>
      <c r="D63" s="104">
        <f t="shared" si="16"/>
        <v>0</v>
      </c>
      <c r="E63" s="104">
        <f t="shared" si="17"/>
        <v>0</v>
      </c>
      <c r="F63" s="73">
        <v>0</v>
      </c>
      <c r="G63" s="73">
        <v>0</v>
      </c>
      <c r="H63" s="73">
        <v>0</v>
      </c>
      <c r="I63" s="73">
        <v>0</v>
      </c>
      <c r="J63" s="73">
        <v>0</v>
      </c>
      <c r="K63" s="73">
        <v>0</v>
      </c>
      <c r="L63" s="73">
        <v>0</v>
      </c>
      <c r="M63" s="73">
        <v>0</v>
      </c>
      <c r="N63" s="73">
        <v>0</v>
      </c>
      <c r="O63" s="73">
        <v>0</v>
      </c>
      <c r="P63" s="101"/>
      <c r="Q63" s="73"/>
      <c r="R63" s="73"/>
      <c r="S63" s="73"/>
    </row>
    <row r="64" spans="1:19" ht="48.75" customHeight="1">
      <c r="A64" s="108"/>
      <c r="B64" s="135" t="s">
        <v>431</v>
      </c>
      <c r="C64" s="73"/>
      <c r="D64" s="104">
        <f t="shared" si="16"/>
        <v>0</v>
      </c>
      <c r="E64" s="104">
        <f t="shared" si="17"/>
        <v>0</v>
      </c>
      <c r="F64" s="73">
        <v>0</v>
      </c>
      <c r="G64" s="73">
        <v>0</v>
      </c>
      <c r="H64" s="73">
        <v>0</v>
      </c>
      <c r="I64" s="73">
        <v>0</v>
      </c>
      <c r="J64" s="73">
        <v>0</v>
      </c>
      <c r="K64" s="73">
        <v>0</v>
      </c>
      <c r="L64" s="73">
        <v>0</v>
      </c>
      <c r="M64" s="73">
        <v>0</v>
      </c>
      <c r="N64" s="73">
        <v>0</v>
      </c>
      <c r="O64" s="73">
        <v>0</v>
      </c>
      <c r="P64" s="101"/>
      <c r="Q64" s="73"/>
      <c r="R64" s="73"/>
      <c r="S64" s="73"/>
    </row>
    <row r="65" spans="1:19" ht="46.5" customHeight="1">
      <c r="A65" s="108"/>
      <c r="B65" s="135" t="s">
        <v>432</v>
      </c>
      <c r="C65" s="73"/>
      <c r="D65" s="104">
        <f t="shared" si="16"/>
        <v>0</v>
      </c>
      <c r="E65" s="104">
        <f t="shared" si="17"/>
        <v>0</v>
      </c>
      <c r="F65" s="73">
        <v>0</v>
      </c>
      <c r="G65" s="73">
        <v>0</v>
      </c>
      <c r="H65" s="73">
        <v>0</v>
      </c>
      <c r="I65" s="73">
        <v>0</v>
      </c>
      <c r="J65" s="73">
        <v>0</v>
      </c>
      <c r="K65" s="73">
        <v>0</v>
      </c>
      <c r="L65" s="73">
        <v>0</v>
      </c>
      <c r="M65" s="73">
        <v>0</v>
      </c>
      <c r="N65" s="73">
        <v>0</v>
      </c>
      <c r="O65" s="73">
        <v>0</v>
      </c>
      <c r="P65" s="101"/>
      <c r="Q65" s="73"/>
      <c r="R65" s="73"/>
      <c r="S65" s="73"/>
    </row>
    <row r="66" spans="1:19" ht="54" customHeight="1">
      <c r="A66" s="108"/>
      <c r="B66" s="135" t="s">
        <v>433</v>
      </c>
      <c r="C66" s="73"/>
      <c r="D66" s="104">
        <f t="shared" si="16"/>
        <v>0</v>
      </c>
      <c r="E66" s="104">
        <f t="shared" si="17"/>
        <v>0</v>
      </c>
      <c r="F66" s="73">
        <v>0</v>
      </c>
      <c r="G66" s="73">
        <v>0</v>
      </c>
      <c r="H66" s="73">
        <v>0</v>
      </c>
      <c r="I66" s="73">
        <v>0</v>
      </c>
      <c r="J66" s="73">
        <v>0</v>
      </c>
      <c r="K66" s="73">
        <v>0</v>
      </c>
      <c r="L66" s="73">
        <v>0</v>
      </c>
      <c r="M66" s="73">
        <v>0</v>
      </c>
      <c r="N66" s="73">
        <v>0</v>
      </c>
      <c r="O66" s="73">
        <v>0</v>
      </c>
      <c r="P66" s="101"/>
      <c r="Q66" s="73"/>
      <c r="R66" s="73"/>
      <c r="S66" s="73"/>
    </row>
    <row r="67" spans="1:19" ht="68.25" customHeight="1">
      <c r="A67" s="108"/>
      <c r="B67" s="135" t="s">
        <v>434</v>
      </c>
      <c r="C67" s="73"/>
      <c r="D67" s="104">
        <f t="shared" si="16"/>
        <v>0</v>
      </c>
      <c r="E67" s="104">
        <f t="shared" si="17"/>
        <v>0</v>
      </c>
      <c r="F67" s="73">
        <v>0</v>
      </c>
      <c r="G67" s="73">
        <v>0</v>
      </c>
      <c r="H67" s="73">
        <v>0</v>
      </c>
      <c r="I67" s="73">
        <v>0</v>
      </c>
      <c r="J67" s="73">
        <v>0</v>
      </c>
      <c r="K67" s="73">
        <v>0</v>
      </c>
      <c r="L67" s="73">
        <v>0</v>
      </c>
      <c r="M67" s="73">
        <v>0</v>
      </c>
      <c r="N67" s="73">
        <v>0</v>
      </c>
      <c r="O67" s="73">
        <v>0</v>
      </c>
      <c r="P67" s="101"/>
      <c r="Q67" s="73"/>
      <c r="R67" s="73"/>
      <c r="S67" s="73"/>
    </row>
    <row r="68" spans="1:19" ht="70.5" customHeight="1">
      <c r="A68" s="108"/>
      <c r="B68" s="135" t="s">
        <v>435</v>
      </c>
      <c r="C68" s="73"/>
      <c r="D68" s="104">
        <f t="shared" si="16"/>
        <v>195</v>
      </c>
      <c r="E68" s="104">
        <f t="shared" si="17"/>
        <v>197.2</v>
      </c>
      <c r="F68" s="73">
        <v>0</v>
      </c>
      <c r="G68" s="73">
        <v>0</v>
      </c>
      <c r="H68" s="73">
        <v>0</v>
      </c>
      <c r="I68" s="73">
        <v>0</v>
      </c>
      <c r="J68" s="105">
        <v>195</v>
      </c>
      <c r="K68" s="105">
        <v>197.2</v>
      </c>
      <c r="L68" s="105">
        <v>0</v>
      </c>
      <c r="M68" s="73">
        <v>0</v>
      </c>
      <c r="N68" s="73">
        <v>100</v>
      </c>
      <c r="O68" s="100">
        <f>E68/D68*100</f>
        <v>101.12820512820512</v>
      </c>
      <c r="P68" s="73" t="s">
        <v>314</v>
      </c>
      <c r="Q68" s="73">
        <v>93</v>
      </c>
      <c r="R68" s="73">
        <v>101</v>
      </c>
      <c r="S68" s="102">
        <f>R68/Q68*100</f>
        <v>108.6021505376344</v>
      </c>
    </row>
    <row r="69" spans="1:19" ht="64.5" customHeight="1">
      <c r="A69" s="108"/>
      <c r="B69" s="135" t="s">
        <v>436</v>
      </c>
      <c r="C69" s="73"/>
      <c r="D69" s="104">
        <f t="shared" si="16"/>
        <v>0</v>
      </c>
      <c r="E69" s="104">
        <f t="shared" si="17"/>
        <v>0</v>
      </c>
      <c r="F69" s="73">
        <v>0</v>
      </c>
      <c r="G69" s="73">
        <v>0</v>
      </c>
      <c r="H69" s="73">
        <v>0</v>
      </c>
      <c r="I69" s="73">
        <v>0</v>
      </c>
      <c r="J69" s="73">
        <v>0</v>
      </c>
      <c r="K69" s="73">
        <v>0</v>
      </c>
      <c r="L69" s="73">
        <v>0</v>
      </c>
      <c r="M69" s="73">
        <v>0</v>
      </c>
      <c r="N69" s="73"/>
      <c r="O69" s="100"/>
      <c r="P69" s="101"/>
      <c r="Q69" s="73"/>
      <c r="R69" s="73"/>
      <c r="S69" s="73"/>
    </row>
    <row r="70" spans="1:19" ht="45" customHeight="1">
      <c r="A70" s="108"/>
      <c r="B70" s="135" t="s">
        <v>437</v>
      </c>
      <c r="C70" s="73"/>
      <c r="D70" s="104">
        <f t="shared" si="16"/>
        <v>0</v>
      </c>
      <c r="E70" s="104">
        <f t="shared" si="17"/>
        <v>0</v>
      </c>
      <c r="F70" s="73">
        <v>0</v>
      </c>
      <c r="G70" s="73">
        <v>0</v>
      </c>
      <c r="H70" s="73">
        <v>0</v>
      </c>
      <c r="I70" s="73">
        <v>0</v>
      </c>
      <c r="J70" s="73">
        <v>0</v>
      </c>
      <c r="K70" s="73">
        <v>0</v>
      </c>
      <c r="L70" s="73">
        <v>0</v>
      </c>
      <c r="M70" s="73">
        <v>0</v>
      </c>
      <c r="N70" s="73"/>
      <c r="O70" s="100"/>
      <c r="P70" s="101"/>
      <c r="Q70" s="73"/>
      <c r="R70" s="73"/>
      <c r="S70" s="73"/>
    </row>
    <row r="71" spans="1:19" ht="58.5" customHeight="1">
      <c r="A71" s="108"/>
      <c r="B71" s="135" t="s">
        <v>438</v>
      </c>
      <c r="C71" s="73"/>
      <c r="D71" s="104">
        <f t="shared" si="16"/>
        <v>0</v>
      </c>
      <c r="E71" s="104">
        <f t="shared" si="17"/>
        <v>0</v>
      </c>
      <c r="F71" s="73">
        <v>0</v>
      </c>
      <c r="G71" s="73">
        <v>0</v>
      </c>
      <c r="H71" s="73">
        <v>0</v>
      </c>
      <c r="I71" s="73">
        <v>0</v>
      </c>
      <c r="J71" s="73">
        <v>0</v>
      </c>
      <c r="K71" s="73">
        <v>0</v>
      </c>
      <c r="L71" s="73">
        <v>0</v>
      </c>
      <c r="M71" s="73">
        <v>0</v>
      </c>
      <c r="N71" s="73"/>
      <c r="O71" s="100"/>
      <c r="P71" s="101"/>
      <c r="Q71" s="73"/>
      <c r="R71" s="73"/>
      <c r="S71" s="73"/>
    </row>
    <row r="72" spans="1:19" ht="50.25" customHeight="1">
      <c r="A72" s="108"/>
      <c r="B72" s="135" t="s">
        <v>439</v>
      </c>
      <c r="C72" s="73"/>
      <c r="D72" s="104">
        <f t="shared" si="16"/>
        <v>0</v>
      </c>
      <c r="E72" s="104">
        <f t="shared" si="17"/>
        <v>0</v>
      </c>
      <c r="F72" s="73">
        <v>0</v>
      </c>
      <c r="G72" s="73">
        <v>0</v>
      </c>
      <c r="H72" s="73">
        <v>0</v>
      </c>
      <c r="I72" s="73">
        <v>0</v>
      </c>
      <c r="J72" s="73">
        <v>0</v>
      </c>
      <c r="K72" s="73">
        <v>0</v>
      </c>
      <c r="L72" s="73">
        <v>0</v>
      </c>
      <c r="M72" s="73">
        <v>0</v>
      </c>
      <c r="N72" s="73"/>
      <c r="O72" s="100"/>
      <c r="P72" s="101"/>
      <c r="Q72" s="73"/>
      <c r="R72" s="73"/>
      <c r="S72" s="73"/>
    </row>
    <row r="73" spans="1:19" ht="41.25" customHeight="1">
      <c r="A73" s="108"/>
      <c r="B73" s="135" t="s">
        <v>440</v>
      </c>
      <c r="C73" s="73"/>
      <c r="D73" s="104">
        <f t="shared" si="16"/>
        <v>0</v>
      </c>
      <c r="E73" s="104">
        <f t="shared" si="17"/>
        <v>0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  <c r="K73" s="73">
        <v>0</v>
      </c>
      <c r="L73" s="73">
        <v>0</v>
      </c>
      <c r="M73" s="73">
        <v>0</v>
      </c>
      <c r="N73" s="73"/>
      <c r="O73" s="100"/>
      <c r="P73" s="101"/>
      <c r="Q73" s="73"/>
      <c r="R73" s="73"/>
      <c r="S73" s="73"/>
    </row>
    <row r="74" spans="1:19" ht="43.5" customHeight="1">
      <c r="A74" s="108"/>
      <c r="B74" s="135" t="s">
        <v>441</v>
      </c>
      <c r="C74" s="73"/>
      <c r="D74" s="104">
        <f t="shared" si="16"/>
        <v>0</v>
      </c>
      <c r="E74" s="104">
        <f t="shared" si="17"/>
        <v>0</v>
      </c>
      <c r="F74" s="73">
        <v>0</v>
      </c>
      <c r="G74" s="73">
        <v>0</v>
      </c>
      <c r="H74" s="73">
        <v>0</v>
      </c>
      <c r="I74" s="73">
        <v>0</v>
      </c>
      <c r="J74" s="73">
        <v>0</v>
      </c>
      <c r="K74" s="73">
        <v>0</v>
      </c>
      <c r="L74" s="73">
        <v>0</v>
      </c>
      <c r="M74" s="73">
        <v>0</v>
      </c>
      <c r="N74" s="73"/>
      <c r="O74" s="100"/>
      <c r="P74" s="101"/>
      <c r="Q74" s="73"/>
      <c r="R74" s="73"/>
      <c r="S74" s="73"/>
    </row>
    <row r="75" spans="1:19" ht="80.25" customHeight="1">
      <c r="A75" s="108"/>
      <c r="B75" s="135" t="s">
        <v>442</v>
      </c>
      <c r="C75" s="73"/>
      <c r="D75" s="104">
        <f t="shared" si="16"/>
        <v>0</v>
      </c>
      <c r="E75" s="104">
        <f t="shared" si="17"/>
        <v>0</v>
      </c>
      <c r="F75" s="73">
        <v>0</v>
      </c>
      <c r="G75" s="73">
        <v>0</v>
      </c>
      <c r="H75" s="73">
        <v>0</v>
      </c>
      <c r="I75" s="73">
        <v>0</v>
      </c>
      <c r="J75" s="73">
        <v>0</v>
      </c>
      <c r="K75" s="73">
        <v>0</v>
      </c>
      <c r="L75" s="73">
        <v>0</v>
      </c>
      <c r="M75" s="73">
        <v>0</v>
      </c>
      <c r="N75" s="73"/>
      <c r="O75" s="100"/>
      <c r="P75" s="101"/>
      <c r="Q75" s="73"/>
      <c r="R75" s="73"/>
      <c r="S75" s="73"/>
    </row>
    <row r="76" spans="1:19" ht="45.75" customHeight="1">
      <c r="A76" s="107" t="s">
        <v>344</v>
      </c>
      <c r="B76" s="76" t="s">
        <v>443</v>
      </c>
      <c r="C76" s="73"/>
      <c r="D76" s="97">
        <f t="shared" si="16"/>
        <v>0</v>
      </c>
      <c r="E76" s="97">
        <f t="shared" si="17"/>
        <v>0</v>
      </c>
      <c r="F76" s="76">
        <f>F77+F78+F79+F80+F81</f>
        <v>0</v>
      </c>
      <c r="G76" s="76">
        <f aca="true" t="shared" si="18" ref="G76:M76">G77+G78+G79+G80+G81</f>
        <v>0</v>
      </c>
      <c r="H76" s="76">
        <f t="shared" si="18"/>
        <v>0</v>
      </c>
      <c r="I76" s="76">
        <f t="shared" si="18"/>
        <v>0</v>
      </c>
      <c r="J76" s="76">
        <f t="shared" si="18"/>
        <v>0</v>
      </c>
      <c r="K76" s="76">
        <f t="shared" si="18"/>
        <v>0</v>
      </c>
      <c r="L76" s="76">
        <f t="shared" si="18"/>
        <v>0</v>
      </c>
      <c r="M76" s="76">
        <f t="shared" si="18"/>
        <v>0</v>
      </c>
      <c r="N76" s="73"/>
      <c r="O76" s="100"/>
      <c r="P76" s="101"/>
      <c r="Q76" s="73"/>
      <c r="R76" s="73"/>
      <c r="S76" s="73"/>
    </row>
    <row r="77" spans="1:19" ht="58.5" customHeight="1">
      <c r="A77" s="108"/>
      <c r="B77" s="136" t="s">
        <v>444</v>
      </c>
      <c r="C77" s="73"/>
      <c r="D77" s="104">
        <f t="shared" si="16"/>
        <v>0</v>
      </c>
      <c r="E77" s="104">
        <f t="shared" si="17"/>
        <v>0</v>
      </c>
      <c r="F77" s="73">
        <v>0</v>
      </c>
      <c r="G77" s="73">
        <v>0</v>
      </c>
      <c r="H77" s="73">
        <v>0</v>
      </c>
      <c r="I77" s="73">
        <v>0</v>
      </c>
      <c r="J77" s="73">
        <v>0</v>
      </c>
      <c r="K77" s="73">
        <v>0</v>
      </c>
      <c r="L77" s="73">
        <v>0</v>
      </c>
      <c r="M77" s="73">
        <v>0</v>
      </c>
      <c r="N77" s="73"/>
      <c r="O77" s="100"/>
      <c r="P77" s="73" t="s">
        <v>316</v>
      </c>
      <c r="Q77" s="73">
        <v>15</v>
      </c>
      <c r="R77" s="73">
        <v>15</v>
      </c>
      <c r="S77" s="73">
        <f>R77/Q77*100</f>
        <v>100</v>
      </c>
    </row>
    <row r="78" spans="1:19" ht="58.5" customHeight="1">
      <c r="A78" s="108"/>
      <c r="B78" s="73" t="s">
        <v>445</v>
      </c>
      <c r="C78" s="73"/>
      <c r="D78" s="104">
        <f t="shared" si="16"/>
        <v>0</v>
      </c>
      <c r="E78" s="104">
        <f t="shared" si="17"/>
        <v>0</v>
      </c>
      <c r="F78" s="73">
        <v>0</v>
      </c>
      <c r="G78" s="73">
        <v>0</v>
      </c>
      <c r="H78" s="73">
        <v>0</v>
      </c>
      <c r="I78" s="73">
        <v>0</v>
      </c>
      <c r="J78" s="73">
        <v>0</v>
      </c>
      <c r="K78" s="73">
        <v>0</v>
      </c>
      <c r="L78" s="73">
        <v>0</v>
      </c>
      <c r="M78" s="73">
        <v>0</v>
      </c>
      <c r="N78" s="73"/>
      <c r="O78" s="100"/>
      <c r="P78" s="101"/>
      <c r="Q78" s="73"/>
      <c r="R78" s="73"/>
      <c r="S78" s="73"/>
    </row>
    <row r="79" spans="1:19" ht="58.5" customHeight="1">
      <c r="A79" s="108"/>
      <c r="B79" s="73" t="s">
        <v>446</v>
      </c>
      <c r="C79" s="73"/>
      <c r="D79" s="104">
        <f t="shared" si="16"/>
        <v>0</v>
      </c>
      <c r="E79" s="104">
        <f t="shared" si="17"/>
        <v>0</v>
      </c>
      <c r="F79" s="73">
        <v>0</v>
      </c>
      <c r="G79" s="73">
        <v>0</v>
      </c>
      <c r="H79" s="73">
        <v>0</v>
      </c>
      <c r="I79" s="73">
        <v>0</v>
      </c>
      <c r="J79" s="73">
        <v>0</v>
      </c>
      <c r="K79" s="73">
        <v>0</v>
      </c>
      <c r="L79" s="73">
        <v>0</v>
      </c>
      <c r="M79" s="73">
        <v>0</v>
      </c>
      <c r="N79" s="73"/>
      <c r="O79" s="100"/>
      <c r="P79" s="101"/>
      <c r="Q79" s="73"/>
      <c r="R79" s="73"/>
      <c r="S79" s="73"/>
    </row>
    <row r="80" spans="1:19" ht="58.5" customHeight="1">
      <c r="A80" s="108"/>
      <c r="B80" s="73" t="s">
        <v>447</v>
      </c>
      <c r="C80" s="73"/>
      <c r="D80" s="104">
        <f t="shared" si="16"/>
        <v>0</v>
      </c>
      <c r="E80" s="104">
        <f t="shared" si="17"/>
        <v>0</v>
      </c>
      <c r="F80" s="73">
        <v>0</v>
      </c>
      <c r="G80" s="73">
        <v>0</v>
      </c>
      <c r="H80" s="73">
        <v>0</v>
      </c>
      <c r="I80" s="73">
        <v>0</v>
      </c>
      <c r="J80" s="73">
        <v>0</v>
      </c>
      <c r="K80" s="73">
        <v>0</v>
      </c>
      <c r="L80" s="73">
        <v>0</v>
      </c>
      <c r="M80" s="73">
        <v>0</v>
      </c>
      <c r="N80" s="73"/>
      <c r="O80" s="100"/>
      <c r="P80" s="101"/>
      <c r="Q80" s="73"/>
      <c r="R80" s="73"/>
      <c r="S80" s="73"/>
    </row>
    <row r="81" spans="1:19" ht="58.5" customHeight="1">
      <c r="A81" s="108"/>
      <c r="B81" s="73" t="s">
        <v>448</v>
      </c>
      <c r="C81" s="73"/>
      <c r="D81" s="104">
        <f t="shared" si="16"/>
        <v>0</v>
      </c>
      <c r="E81" s="104">
        <f t="shared" si="17"/>
        <v>0</v>
      </c>
      <c r="F81" s="73">
        <v>0</v>
      </c>
      <c r="G81" s="73">
        <v>0</v>
      </c>
      <c r="H81" s="73">
        <v>0</v>
      </c>
      <c r="I81" s="73">
        <v>0</v>
      </c>
      <c r="J81" s="73">
        <v>0</v>
      </c>
      <c r="K81" s="73">
        <v>0</v>
      </c>
      <c r="L81" s="73">
        <v>0</v>
      </c>
      <c r="M81" s="73">
        <v>0</v>
      </c>
      <c r="N81" s="73"/>
      <c r="O81" s="100"/>
      <c r="P81" s="101"/>
      <c r="Q81" s="73"/>
      <c r="R81" s="73"/>
      <c r="S81" s="73"/>
    </row>
    <row r="82" spans="1:19" ht="58.5" customHeight="1">
      <c r="A82" s="107" t="s">
        <v>345</v>
      </c>
      <c r="B82" s="76" t="s">
        <v>449</v>
      </c>
      <c r="C82" s="73"/>
      <c r="D82" s="97">
        <f t="shared" si="16"/>
        <v>0</v>
      </c>
      <c r="E82" s="97">
        <f t="shared" si="17"/>
        <v>0</v>
      </c>
      <c r="F82" s="76">
        <f>F83+F84+F85</f>
        <v>0</v>
      </c>
      <c r="G82" s="76">
        <f aca="true" t="shared" si="19" ref="G82:M82">G83+G84+G85</f>
        <v>0</v>
      </c>
      <c r="H82" s="76">
        <f t="shared" si="19"/>
        <v>0</v>
      </c>
      <c r="I82" s="76">
        <f t="shared" si="19"/>
        <v>0</v>
      </c>
      <c r="J82" s="76">
        <f t="shared" si="19"/>
        <v>0</v>
      </c>
      <c r="K82" s="76">
        <f t="shared" si="19"/>
        <v>0</v>
      </c>
      <c r="L82" s="76">
        <f t="shared" si="19"/>
        <v>0</v>
      </c>
      <c r="M82" s="76">
        <f t="shared" si="19"/>
        <v>0</v>
      </c>
      <c r="N82" s="73"/>
      <c r="O82" s="100"/>
      <c r="P82" s="101"/>
      <c r="Q82" s="73"/>
      <c r="R82" s="73"/>
      <c r="S82" s="73"/>
    </row>
    <row r="83" spans="1:19" ht="58.5" customHeight="1">
      <c r="A83" s="108"/>
      <c r="B83" s="73" t="s">
        <v>450</v>
      </c>
      <c r="C83" s="73"/>
      <c r="D83" s="104">
        <f t="shared" si="16"/>
        <v>0</v>
      </c>
      <c r="E83" s="104">
        <f t="shared" si="17"/>
        <v>0</v>
      </c>
      <c r="F83" s="73">
        <v>0</v>
      </c>
      <c r="G83" s="73">
        <v>0</v>
      </c>
      <c r="H83" s="73">
        <v>0</v>
      </c>
      <c r="I83" s="73">
        <v>0</v>
      </c>
      <c r="J83" s="73">
        <v>0</v>
      </c>
      <c r="K83" s="73">
        <v>0</v>
      </c>
      <c r="L83" s="73">
        <v>0</v>
      </c>
      <c r="M83" s="73">
        <v>0</v>
      </c>
      <c r="N83" s="73"/>
      <c r="O83" s="100"/>
      <c r="P83" s="101"/>
      <c r="Q83" s="73"/>
      <c r="R83" s="73"/>
      <c r="S83" s="73"/>
    </row>
    <row r="84" spans="1:19" ht="87.75" customHeight="1">
      <c r="A84" s="108"/>
      <c r="B84" s="73" t="s">
        <v>451</v>
      </c>
      <c r="C84" s="73"/>
      <c r="D84" s="104">
        <f t="shared" si="16"/>
        <v>0</v>
      </c>
      <c r="E84" s="104">
        <f t="shared" si="17"/>
        <v>0</v>
      </c>
      <c r="F84" s="73">
        <v>0</v>
      </c>
      <c r="G84" s="73">
        <v>0</v>
      </c>
      <c r="H84" s="73">
        <v>0</v>
      </c>
      <c r="I84" s="73">
        <v>0</v>
      </c>
      <c r="J84" s="73">
        <v>0</v>
      </c>
      <c r="K84" s="73">
        <v>0</v>
      </c>
      <c r="L84" s="73">
        <v>0</v>
      </c>
      <c r="M84" s="73">
        <v>0</v>
      </c>
      <c r="N84" s="73"/>
      <c r="O84" s="100"/>
      <c r="P84" s="101"/>
      <c r="Q84" s="73"/>
      <c r="R84" s="73"/>
      <c r="S84" s="73"/>
    </row>
    <row r="85" spans="1:19" ht="58.5" customHeight="1">
      <c r="A85" s="108"/>
      <c r="B85" s="73" t="s">
        <v>452</v>
      </c>
      <c r="C85" s="73"/>
      <c r="D85" s="104">
        <f t="shared" si="16"/>
        <v>0</v>
      </c>
      <c r="E85" s="104">
        <f t="shared" si="17"/>
        <v>0</v>
      </c>
      <c r="F85" s="73">
        <v>0</v>
      </c>
      <c r="G85" s="73">
        <v>0</v>
      </c>
      <c r="H85" s="73">
        <v>0</v>
      </c>
      <c r="I85" s="73">
        <v>0</v>
      </c>
      <c r="J85" s="73">
        <v>0</v>
      </c>
      <c r="K85" s="73">
        <v>0</v>
      </c>
      <c r="L85" s="73">
        <v>0</v>
      </c>
      <c r="M85" s="73">
        <v>0</v>
      </c>
      <c r="N85" s="73"/>
      <c r="O85" s="100"/>
      <c r="P85" s="73" t="s">
        <v>317</v>
      </c>
      <c r="Q85" s="73">
        <v>15</v>
      </c>
      <c r="R85" s="73">
        <v>15</v>
      </c>
      <c r="S85" s="73">
        <f>R85/Q85*100</f>
        <v>100</v>
      </c>
    </row>
    <row r="86" spans="1:19" ht="58.5" customHeight="1">
      <c r="A86" s="107" t="s">
        <v>346</v>
      </c>
      <c r="B86" s="76" t="s">
        <v>453</v>
      </c>
      <c r="C86" s="73"/>
      <c r="D86" s="97">
        <f t="shared" si="16"/>
        <v>0</v>
      </c>
      <c r="E86" s="97">
        <f t="shared" si="17"/>
        <v>0</v>
      </c>
      <c r="F86" s="76">
        <f>F87+F88+F89+F90+F91</f>
        <v>0</v>
      </c>
      <c r="G86" s="76">
        <f aca="true" t="shared" si="20" ref="G86:M86">G87+G88+G89+G90+G91</f>
        <v>0</v>
      </c>
      <c r="H86" s="76">
        <f t="shared" si="20"/>
        <v>0</v>
      </c>
      <c r="I86" s="76">
        <f t="shared" si="20"/>
        <v>0</v>
      </c>
      <c r="J86" s="76">
        <f t="shared" si="20"/>
        <v>0</v>
      </c>
      <c r="K86" s="76">
        <f t="shared" si="20"/>
        <v>0</v>
      </c>
      <c r="L86" s="76">
        <f t="shared" si="20"/>
        <v>0</v>
      </c>
      <c r="M86" s="76">
        <f t="shared" si="20"/>
        <v>0</v>
      </c>
      <c r="N86" s="73"/>
      <c r="O86" s="100"/>
      <c r="P86" s="101"/>
      <c r="Q86" s="73"/>
      <c r="R86" s="73"/>
      <c r="S86" s="73"/>
    </row>
    <row r="87" spans="1:19" ht="58.5" customHeight="1">
      <c r="A87" s="108"/>
      <c r="B87" s="73" t="s">
        <v>454</v>
      </c>
      <c r="C87" s="73"/>
      <c r="D87" s="104">
        <f t="shared" si="16"/>
        <v>0</v>
      </c>
      <c r="E87" s="104">
        <f t="shared" si="17"/>
        <v>0</v>
      </c>
      <c r="F87" s="73">
        <v>0</v>
      </c>
      <c r="G87" s="73">
        <v>0</v>
      </c>
      <c r="H87" s="73">
        <v>0</v>
      </c>
      <c r="I87" s="73">
        <v>0</v>
      </c>
      <c r="J87" s="73">
        <v>0</v>
      </c>
      <c r="K87" s="73">
        <v>0</v>
      </c>
      <c r="L87" s="73">
        <v>0</v>
      </c>
      <c r="M87" s="73">
        <v>0</v>
      </c>
      <c r="N87" s="73"/>
      <c r="O87" s="100"/>
      <c r="P87" s="101"/>
      <c r="Q87" s="73"/>
      <c r="R87" s="73"/>
      <c r="S87" s="73"/>
    </row>
    <row r="88" spans="1:19" ht="58.5" customHeight="1">
      <c r="A88" s="108"/>
      <c r="B88" s="73" t="s">
        <v>455</v>
      </c>
      <c r="C88" s="73"/>
      <c r="D88" s="104">
        <f t="shared" si="16"/>
        <v>0</v>
      </c>
      <c r="E88" s="104">
        <f t="shared" si="17"/>
        <v>0</v>
      </c>
      <c r="F88" s="73">
        <v>0</v>
      </c>
      <c r="G88" s="73">
        <v>0</v>
      </c>
      <c r="H88" s="73">
        <v>0</v>
      </c>
      <c r="I88" s="73">
        <v>0</v>
      </c>
      <c r="J88" s="73">
        <v>0</v>
      </c>
      <c r="K88" s="73">
        <v>0</v>
      </c>
      <c r="L88" s="73">
        <v>0</v>
      </c>
      <c r="M88" s="73">
        <v>0</v>
      </c>
      <c r="N88" s="73"/>
      <c r="O88" s="100"/>
      <c r="P88" s="101"/>
      <c r="Q88" s="73"/>
      <c r="R88" s="73"/>
      <c r="S88" s="73"/>
    </row>
    <row r="89" spans="1:19" ht="58.5" customHeight="1">
      <c r="A89" s="108"/>
      <c r="B89" s="73" t="s">
        <v>456</v>
      </c>
      <c r="C89" s="73"/>
      <c r="D89" s="104">
        <f t="shared" si="16"/>
        <v>0</v>
      </c>
      <c r="E89" s="104">
        <f t="shared" si="17"/>
        <v>0</v>
      </c>
      <c r="F89" s="73">
        <v>0</v>
      </c>
      <c r="G89" s="73">
        <v>0</v>
      </c>
      <c r="H89" s="73">
        <v>0</v>
      </c>
      <c r="I89" s="73">
        <v>0</v>
      </c>
      <c r="J89" s="73">
        <v>0</v>
      </c>
      <c r="K89" s="73">
        <v>0</v>
      </c>
      <c r="L89" s="73">
        <v>0</v>
      </c>
      <c r="M89" s="73">
        <v>0</v>
      </c>
      <c r="N89" s="73"/>
      <c r="O89" s="100"/>
      <c r="P89" s="137" t="s">
        <v>318</v>
      </c>
      <c r="Q89" s="73">
        <v>12</v>
      </c>
      <c r="R89" s="73">
        <v>12</v>
      </c>
      <c r="S89" s="73">
        <f>R89/Q89*100</f>
        <v>100</v>
      </c>
    </row>
    <row r="90" spans="1:19" ht="58.5" customHeight="1">
      <c r="A90" s="108"/>
      <c r="B90" s="73" t="s">
        <v>457</v>
      </c>
      <c r="C90" s="73"/>
      <c r="D90" s="104">
        <f t="shared" si="16"/>
        <v>0</v>
      </c>
      <c r="E90" s="104">
        <f t="shared" si="17"/>
        <v>0</v>
      </c>
      <c r="F90" s="73">
        <v>0</v>
      </c>
      <c r="G90" s="73">
        <v>0</v>
      </c>
      <c r="H90" s="73">
        <v>0</v>
      </c>
      <c r="I90" s="73">
        <v>0</v>
      </c>
      <c r="J90" s="73">
        <v>0</v>
      </c>
      <c r="K90" s="73">
        <v>0</v>
      </c>
      <c r="L90" s="73">
        <v>0</v>
      </c>
      <c r="M90" s="73">
        <v>0</v>
      </c>
      <c r="N90" s="73"/>
      <c r="O90" s="100"/>
      <c r="P90" s="138" t="s">
        <v>319</v>
      </c>
      <c r="Q90" s="73">
        <v>12</v>
      </c>
      <c r="R90" s="73">
        <v>12</v>
      </c>
      <c r="S90" s="73">
        <f>R90/Q90*100</f>
        <v>100</v>
      </c>
    </row>
    <row r="91" spans="1:19" ht="75" customHeight="1">
      <c r="A91" s="108"/>
      <c r="B91" s="73" t="s">
        <v>458</v>
      </c>
      <c r="C91" s="73"/>
      <c r="D91" s="104">
        <f t="shared" si="16"/>
        <v>0</v>
      </c>
      <c r="E91" s="104">
        <f t="shared" si="17"/>
        <v>0</v>
      </c>
      <c r="F91" s="73">
        <v>0</v>
      </c>
      <c r="G91" s="73">
        <v>0</v>
      </c>
      <c r="H91" s="73">
        <v>0</v>
      </c>
      <c r="I91" s="73">
        <v>0</v>
      </c>
      <c r="J91" s="73">
        <v>0</v>
      </c>
      <c r="K91" s="73">
        <v>0</v>
      </c>
      <c r="L91" s="73">
        <v>0</v>
      </c>
      <c r="M91" s="73">
        <v>0</v>
      </c>
      <c r="N91" s="73"/>
      <c r="O91" s="100"/>
      <c r="P91" s="101"/>
      <c r="Q91" s="73"/>
      <c r="R91" s="73"/>
      <c r="S91" s="73"/>
    </row>
    <row r="92" spans="1:19" ht="58.5" customHeight="1">
      <c r="A92" s="107" t="s">
        <v>347</v>
      </c>
      <c r="B92" s="76" t="s">
        <v>459</v>
      </c>
      <c r="C92" s="76"/>
      <c r="D92" s="97">
        <f t="shared" si="16"/>
        <v>0</v>
      </c>
      <c r="E92" s="97">
        <f t="shared" si="17"/>
        <v>0</v>
      </c>
      <c r="F92" s="76">
        <f>F93+F94+F95+F96+F97+F98+F99+F100</f>
        <v>0</v>
      </c>
      <c r="G92" s="76">
        <f aca="true" t="shared" si="21" ref="G92:M92">G93+G94+G95+G96+G97+G98+G99+G100</f>
        <v>0</v>
      </c>
      <c r="H92" s="76">
        <f t="shared" si="21"/>
        <v>0</v>
      </c>
      <c r="I92" s="76">
        <f t="shared" si="21"/>
        <v>0</v>
      </c>
      <c r="J92" s="76">
        <f t="shared" si="21"/>
        <v>0</v>
      </c>
      <c r="K92" s="76">
        <f t="shared" si="21"/>
        <v>0</v>
      </c>
      <c r="L92" s="76">
        <f t="shared" si="21"/>
        <v>0</v>
      </c>
      <c r="M92" s="76">
        <f t="shared" si="21"/>
        <v>0</v>
      </c>
      <c r="N92" s="73"/>
      <c r="O92" s="100"/>
      <c r="P92" s="101"/>
      <c r="Q92" s="73"/>
      <c r="R92" s="73"/>
      <c r="S92" s="73"/>
    </row>
    <row r="93" spans="1:19" ht="58.5" customHeight="1">
      <c r="A93" s="108"/>
      <c r="B93" s="73" t="s">
        <v>460</v>
      </c>
      <c r="C93" s="73"/>
      <c r="D93" s="104">
        <f t="shared" si="16"/>
        <v>0</v>
      </c>
      <c r="E93" s="104">
        <f t="shared" si="17"/>
        <v>0</v>
      </c>
      <c r="F93" s="73">
        <v>0</v>
      </c>
      <c r="G93" s="73">
        <v>0</v>
      </c>
      <c r="H93" s="73">
        <v>0</v>
      </c>
      <c r="I93" s="73">
        <v>0</v>
      </c>
      <c r="J93" s="73">
        <v>0</v>
      </c>
      <c r="K93" s="73">
        <v>0</v>
      </c>
      <c r="L93" s="73">
        <v>0</v>
      </c>
      <c r="M93" s="73">
        <v>0</v>
      </c>
      <c r="N93" s="73"/>
      <c r="O93" s="100"/>
      <c r="P93" s="101"/>
      <c r="Q93" s="73"/>
      <c r="R93" s="73"/>
      <c r="S93" s="73"/>
    </row>
    <row r="94" spans="1:19" ht="58.5" customHeight="1">
      <c r="A94" s="108"/>
      <c r="B94" s="73" t="s">
        <v>461</v>
      </c>
      <c r="C94" s="73"/>
      <c r="D94" s="104">
        <f t="shared" si="16"/>
        <v>0</v>
      </c>
      <c r="E94" s="104">
        <f t="shared" si="17"/>
        <v>0</v>
      </c>
      <c r="F94" s="73">
        <v>0</v>
      </c>
      <c r="G94" s="73">
        <v>0</v>
      </c>
      <c r="H94" s="73">
        <v>0</v>
      </c>
      <c r="I94" s="73">
        <v>0</v>
      </c>
      <c r="J94" s="73">
        <v>0</v>
      </c>
      <c r="K94" s="73">
        <v>0</v>
      </c>
      <c r="L94" s="73">
        <v>0</v>
      </c>
      <c r="M94" s="73">
        <v>0</v>
      </c>
      <c r="N94" s="73"/>
      <c r="O94" s="100"/>
      <c r="P94" s="101"/>
      <c r="Q94" s="73"/>
      <c r="R94" s="73"/>
      <c r="S94" s="73"/>
    </row>
    <row r="95" spans="1:19" ht="58.5" customHeight="1">
      <c r="A95" s="108"/>
      <c r="B95" s="73" t="s">
        <v>462</v>
      </c>
      <c r="C95" s="73"/>
      <c r="D95" s="104">
        <f t="shared" si="16"/>
        <v>0</v>
      </c>
      <c r="E95" s="104">
        <f t="shared" si="17"/>
        <v>0</v>
      </c>
      <c r="F95" s="73">
        <v>0</v>
      </c>
      <c r="G95" s="73">
        <v>0</v>
      </c>
      <c r="H95" s="73">
        <v>0</v>
      </c>
      <c r="I95" s="73">
        <v>0</v>
      </c>
      <c r="J95" s="73">
        <v>0</v>
      </c>
      <c r="K95" s="73">
        <v>0</v>
      </c>
      <c r="L95" s="73">
        <v>0</v>
      </c>
      <c r="M95" s="73">
        <v>0</v>
      </c>
      <c r="N95" s="73"/>
      <c r="O95" s="100"/>
      <c r="P95" s="101"/>
      <c r="Q95" s="73"/>
      <c r="R95" s="73"/>
      <c r="S95" s="73"/>
    </row>
    <row r="96" spans="1:19" ht="58.5" customHeight="1">
      <c r="A96" s="108"/>
      <c r="B96" s="73" t="s">
        <v>463</v>
      </c>
      <c r="C96" s="73"/>
      <c r="D96" s="104">
        <f t="shared" si="16"/>
        <v>0</v>
      </c>
      <c r="E96" s="104">
        <f t="shared" si="17"/>
        <v>0</v>
      </c>
      <c r="F96" s="73">
        <v>0</v>
      </c>
      <c r="G96" s="73">
        <v>0</v>
      </c>
      <c r="H96" s="73">
        <v>0</v>
      </c>
      <c r="I96" s="73">
        <v>0</v>
      </c>
      <c r="J96" s="73">
        <v>0</v>
      </c>
      <c r="K96" s="73">
        <v>0</v>
      </c>
      <c r="L96" s="73">
        <v>0</v>
      </c>
      <c r="M96" s="73">
        <v>0</v>
      </c>
      <c r="N96" s="73"/>
      <c r="O96" s="100"/>
      <c r="P96" s="101"/>
      <c r="Q96" s="73"/>
      <c r="R96" s="73"/>
      <c r="S96" s="73"/>
    </row>
    <row r="97" spans="1:19" ht="58.5" customHeight="1">
      <c r="A97" s="108"/>
      <c r="B97" s="73" t="s">
        <v>464</v>
      </c>
      <c r="C97" s="73"/>
      <c r="D97" s="104">
        <f t="shared" si="16"/>
        <v>0</v>
      </c>
      <c r="E97" s="104">
        <f t="shared" si="17"/>
        <v>0</v>
      </c>
      <c r="F97" s="73">
        <v>0</v>
      </c>
      <c r="G97" s="73">
        <v>0</v>
      </c>
      <c r="H97" s="73">
        <v>0</v>
      </c>
      <c r="I97" s="73">
        <v>0</v>
      </c>
      <c r="J97" s="73">
        <v>0</v>
      </c>
      <c r="K97" s="73">
        <v>0</v>
      </c>
      <c r="L97" s="73">
        <v>0</v>
      </c>
      <c r="M97" s="73">
        <v>0</v>
      </c>
      <c r="N97" s="73"/>
      <c r="O97" s="100"/>
      <c r="P97" s="101"/>
      <c r="Q97" s="73"/>
      <c r="R97" s="73"/>
      <c r="S97" s="73"/>
    </row>
    <row r="98" spans="1:19" ht="58.5" customHeight="1">
      <c r="A98" s="108"/>
      <c r="B98" s="73" t="s">
        <v>465</v>
      </c>
      <c r="C98" s="73"/>
      <c r="D98" s="104">
        <f t="shared" si="16"/>
        <v>0</v>
      </c>
      <c r="E98" s="104">
        <f t="shared" si="17"/>
        <v>0</v>
      </c>
      <c r="F98" s="73">
        <v>0</v>
      </c>
      <c r="G98" s="73">
        <v>0</v>
      </c>
      <c r="H98" s="73">
        <v>0</v>
      </c>
      <c r="I98" s="73">
        <v>0</v>
      </c>
      <c r="J98" s="73">
        <v>0</v>
      </c>
      <c r="K98" s="73">
        <v>0</v>
      </c>
      <c r="L98" s="73">
        <v>0</v>
      </c>
      <c r="M98" s="73">
        <v>0</v>
      </c>
      <c r="N98" s="73"/>
      <c r="O98" s="100"/>
      <c r="P98" s="101"/>
      <c r="Q98" s="73"/>
      <c r="R98" s="73"/>
      <c r="S98" s="73"/>
    </row>
    <row r="99" spans="1:19" ht="71.25" customHeight="1">
      <c r="A99" s="108"/>
      <c r="B99" s="73" t="s">
        <v>466</v>
      </c>
      <c r="C99" s="73"/>
      <c r="D99" s="104">
        <f t="shared" si="16"/>
        <v>0</v>
      </c>
      <c r="E99" s="104">
        <f t="shared" si="17"/>
        <v>0</v>
      </c>
      <c r="F99" s="73">
        <v>0</v>
      </c>
      <c r="G99" s="73">
        <v>0</v>
      </c>
      <c r="H99" s="73">
        <v>0</v>
      </c>
      <c r="I99" s="73">
        <v>0</v>
      </c>
      <c r="J99" s="73">
        <v>0</v>
      </c>
      <c r="K99" s="73">
        <v>0</v>
      </c>
      <c r="L99" s="73">
        <v>0</v>
      </c>
      <c r="M99" s="73">
        <v>0</v>
      </c>
      <c r="N99" s="73"/>
      <c r="O99" s="100"/>
      <c r="P99" s="137" t="s">
        <v>320</v>
      </c>
      <c r="Q99" s="110">
        <v>12</v>
      </c>
      <c r="R99" s="110">
        <v>12</v>
      </c>
      <c r="S99" s="73">
        <f>R99/Q99*100</f>
        <v>100</v>
      </c>
    </row>
    <row r="100" spans="1:19" ht="58.5" customHeight="1" thickBot="1">
      <c r="A100" s="115"/>
      <c r="B100" s="116" t="s">
        <v>467</v>
      </c>
      <c r="C100" s="117"/>
      <c r="D100" s="118">
        <f t="shared" si="16"/>
        <v>0</v>
      </c>
      <c r="E100" s="118">
        <f t="shared" si="17"/>
        <v>0</v>
      </c>
      <c r="F100" s="117">
        <v>0</v>
      </c>
      <c r="G100" s="117">
        <v>0</v>
      </c>
      <c r="H100" s="117">
        <v>0</v>
      </c>
      <c r="I100" s="117">
        <v>0</v>
      </c>
      <c r="J100" s="117">
        <v>0</v>
      </c>
      <c r="K100" s="117">
        <v>0</v>
      </c>
      <c r="L100" s="117">
        <v>0</v>
      </c>
      <c r="M100" s="117">
        <v>0</v>
      </c>
      <c r="N100" s="117"/>
      <c r="O100" s="120"/>
      <c r="P100" s="139" t="s">
        <v>321</v>
      </c>
      <c r="Q100" s="140">
        <v>4</v>
      </c>
      <c r="R100" s="140">
        <v>4</v>
      </c>
      <c r="S100" s="117">
        <f>R100/Q100*100</f>
        <v>100</v>
      </c>
    </row>
    <row r="101" spans="1:19" ht="102" customHeight="1" thickBot="1">
      <c r="A101" s="141">
        <v>3</v>
      </c>
      <c r="B101" s="142" t="s">
        <v>352</v>
      </c>
      <c r="C101" s="143" t="s">
        <v>244</v>
      </c>
      <c r="D101" s="143">
        <f>F101+H101+J101+L101</f>
        <v>4438.4800000000005</v>
      </c>
      <c r="E101" s="143">
        <f>G101+I101+K101+M101</f>
        <v>4438.4800000000005</v>
      </c>
      <c r="F101" s="143">
        <f aca="true" t="shared" si="22" ref="F101:M101">F102+F104+F107</f>
        <v>0</v>
      </c>
      <c r="G101" s="143">
        <f t="shared" si="22"/>
        <v>0</v>
      </c>
      <c r="H101" s="143">
        <f t="shared" si="22"/>
        <v>14</v>
      </c>
      <c r="I101" s="143">
        <f t="shared" si="22"/>
        <v>14</v>
      </c>
      <c r="J101" s="143">
        <f>J102+J104+J107</f>
        <v>4424.4800000000005</v>
      </c>
      <c r="K101" s="143">
        <f>K102+K104+K107</f>
        <v>4424.4800000000005</v>
      </c>
      <c r="L101" s="143">
        <f t="shared" si="22"/>
        <v>0</v>
      </c>
      <c r="M101" s="143">
        <f t="shared" si="22"/>
        <v>0</v>
      </c>
      <c r="N101" s="143">
        <v>100</v>
      </c>
      <c r="O101" s="144">
        <f>(E101/D101)*100</f>
        <v>100</v>
      </c>
      <c r="P101" s="126"/>
      <c r="Q101" s="145"/>
      <c r="R101" s="145"/>
      <c r="S101" s="146"/>
    </row>
    <row r="102" spans="1:19" ht="51.75" customHeight="1">
      <c r="A102" s="147" t="s">
        <v>348</v>
      </c>
      <c r="B102" s="133" t="s">
        <v>468</v>
      </c>
      <c r="C102" s="148"/>
      <c r="D102" s="148">
        <f aca="true" t="shared" si="23" ref="D102:D107">F102+H102+J102+L102</f>
        <v>0</v>
      </c>
      <c r="E102" s="148">
        <f>G102+I102+K102+M102</f>
        <v>0</v>
      </c>
      <c r="F102" s="148">
        <f aca="true" t="shared" si="24" ref="F102:M102">F103</f>
        <v>0</v>
      </c>
      <c r="G102" s="148">
        <f t="shared" si="24"/>
        <v>0</v>
      </c>
      <c r="H102" s="148">
        <f t="shared" si="24"/>
        <v>0</v>
      </c>
      <c r="I102" s="148">
        <f t="shared" si="24"/>
        <v>0</v>
      </c>
      <c r="J102" s="148">
        <f t="shared" si="24"/>
        <v>0</v>
      </c>
      <c r="K102" s="148">
        <f t="shared" si="24"/>
        <v>0</v>
      </c>
      <c r="L102" s="148">
        <f t="shared" si="24"/>
        <v>0</v>
      </c>
      <c r="M102" s="148">
        <f t="shared" si="24"/>
        <v>0</v>
      </c>
      <c r="N102" s="148">
        <v>0</v>
      </c>
      <c r="O102" s="149">
        <v>0</v>
      </c>
      <c r="P102" s="133"/>
      <c r="Q102" s="148"/>
      <c r="R102" s="148"/>
      <c r="S102" s="148"/>
    </row>
    <row r="103" spans="1:19" ht="60.75" customHeight="1">
      <c r="A103" s="150"/>
      <c r="B103" s="101" t="s">
        <v>91</v>
      </c>
      <c r="C103" s="151"/>
      <c r="D103" s="151">
        <f t="shared" si="23"/>
        <v>0</v>
      </c>
      <c r="E103" s="151">
        <f aca="true" t="shared" si="25" ref="E103:E109">G103+I103+K103+M103</f>
        <v>0</v>
      </c>
      <c r="F103" s="151">
        <v>0</v>
      </c>
      <c r="G103" s="151">
        <v>0</v>
      </c>
      <c r="H103" s="151">
        <v>0</v>
      </c>
      <c r="I103" s="151">
        <v>0</v>
      </c>
      <c r="J103" s="151">
        <v>0</v>
      </c>
      <c r="K103" s="151">
        <v>0</v>
      </c>
      <c r="L103" s="151">
        <v>0</v>
      </c>
      <c r="M103" s="151">
        <v>0</v>
      </c>
      <c r="N103" s="151">
        <v>0</v>
      </c>
      <c r="O103" s="152">
        <v>0</v>
      </c>
      <c r="P103" s="101"/>
      <c r="Q103" s="151"/>
      <c r="R103" s="151"/>
      <c r="S103" s="151"/>
    </row>
    <row r="104" spans="1:19" ht="69" customHeight="1">
      <c r="A104" s="150" t="s">
        <v>349</v>
      </c>
      <c r="B104" s="101" t="s">
        <v>469</v>
      </c>
      <c r="C104" s="150"/>
      <c r="D104" s="151">
        <f t="shared" si="23"/>
        <v>4244.4800000000005</v>
      </c>
      <c r="E104" s="153">
        <f t="shared" si="25"/>
        <v>4244.4800000000005</v>
      </c>
      <c r="F104" s="151">
        <f aca="true" t="shared" si="26" ref="F104:M104">F105+F106</f>
        <v>0</v>
      </c>
      <c r="G104" s="151">
        <f t="shared" si="26"/>
        <v>0</v>
      </c>
      <c r="H104" s="151">
        <f t="shared" si="26"/>
        <v>0</v>
      </c>
      <c r="I104" s="151">
        <f t="shared" si="26"/>
        <v>0</v>
      </c>
      <c r="J104" s="151">
        <f>J105+J106</f>
        <v>4244.4800000000005</v>
      </c>
      <c r="K104" s="151">
        <f>K105+K106</f>
        <v>4244.4800000000005</v>
      </c>
      <c r="L104" s="151">
        <f t="shared" si="26"/>
        <v>0</v>
      </c>
      <c r="M104" s="151">
        <f t="shared" si="26"/>
        <v>0</v>
      </c>
      <c r="N104" s="151">
        <v>100</v>
      </c>
      <c r="O104" s="100">
        <f aca="true" t="shared" si="27" ref="O104:O109">(E104/D104)*100</f>
        <v>100</v>
      </c>
      <c r="P104" s="101"/>
      <c r="Q104" s="150"/>
      <c r="R104" s="150"/>
      <c r="S104" s="150"/>
    </row>
    <row r="105" spans="1:19" ht="63" customHeight="1">
      <c r="A105" s="154"/>
      <c r="B105" s="101" t="s">
        <v>92</v>
      </c>
      <c r="C105" s="154"/>
      <c r="D105" s="151">
        <f t="shared" si="23"/>
        <v>3744.63</v>
      </c>
      <c r="E105" s="151">
        <f t="shared" si="25"/>
        <v>3744.63</v>
      </c>
      <c r="F105" s="150">
        <v>0</v>
      </c>
      <c r="G105" s="150">
        <v>0</v>
      </c>
      <c r="H105" s="150">
        <v>0</v>
      </c>
      <c r="I105" s="150">
        <v>0</v>
      </c>
      <c r="J105" s="155">
        <v>3744.63</v>
      </c>
      <c r="K105" s="155">
        <v>3744.63</v>
      </c>
      <c r="L105" s="155">
        <v>0</v>
      </c>
      <c r="M105" s="150">
        <v>0</v>
      </c>
      <c r="N105" s="156">
        <v>100</v>
      </c>
      <c r="O105" s="100">
        <f t="shared" si="27"/>
        <v>100</v>
      </c>
      <c r="P105" s="101" t="s">
        <v>93</v>
      </c>
      <c r="Q105" s="150">
        <v>50</v>
      </c>
      <c r="R105" s="150">
        <v>50</v>
      </c>
      <c r="S105" s="150">
        <v>100</v>
      </c>
    </row>
    <row r="106" spans="1:19" ht="74.25" customHeight="1">
      <c r="A106" s="154"/>
      <c r="B106" s="101" t="s">
        <v>94</v>
      </c>
      <c r="C106" s="154"/>
      <c r="D106" s="151">
        <f t="shared" si="23"/>
        <v>499.85</v>
      </c>
      <c r="E106" s="151">
        <f t="shared" si="25"/>
        <v>499.85</v>
      </c>
      <c r="F106" s="150">
        <v>0</v>
      </c>
      <c r="G106" s="150">
        <v>0</v>
      </c>
      <c r="H106" s="150">
        <v>0</v>
      </c>
      <c r="I106" s="150">
        <v>0</v>
      </c>
      <c r="J106" s="155">
        <v>499.85</v>
      </c>
      <c r="K106" s="155">
        <v>499.85</v>
      </c>
      <c r="L106" s="155">
        <v>0</v>
      </c>
      <c r="M106" s="150">
        <v>0</v>
      </c>
      <c r="N106" s="156">
        <v>100</v>
      </c>
      <c r="O106" s="100">
        <f t="shared" si="27"/>
        <v>100</v>
      </c>
      <c r="P106" s="101" t="s">
        <v>95</v>
      </c>
      <c r="Q106" s="150">
        <v>2</v>
      </c>
      <c r="R106" s="150">
        <v>2</v>
      </c>
      <c r="S106" s="150">
        <v>100</v>
      </c>
    </row>
    <row r="107" spans="1:19" ht="53.25" customHeight="1">
      <c r="A107" s="150" t="s">
        <v>350</v>
      </c>
      <c r="B107" s="101" t="s">
        <v>470</v>
      </c>
      <c r="C107" s="154"/>
      <c r="D107" s="153">
        <f t="shared" si="23"/>
        <v>194</v>
      </c>
      <c r="E107" s="153">
        <f t="shared" si="25"/>
        <v>194</v>
      </c>
      <c r="F107" s="151">
        <f>F108+F109</f>
        <v>0</v>
      </c>
      <c r="G107" s="151">
        <f aca="true" t="shared" si="28" ref="G107:M107">G108+G109</f>
        <v>0</v>
      </c>
      <c r="H107" s="151">
        <f t="shared" si="28"/>
        <v>14</v>
      </c>
      <c r="I107" s="151">
        <f t="shared" si="28"/>
        <v>14</v>
      </c>
      <c r="J107" s="151">
        <f t="shared" si="28"/>
        <v>180</v>
      </c>
      <c r="K107" s="151">
        <f t="shared" si="28"/>
        <v>180</v>
      </c>
      <c r="L107" s="151">
        <f t="shared" si="28"/>
        <v>0</v>
      </c>
      <c r="M107" s="151">
        <f t="shared" si="28"/>
        <v>0</v>
      </c>
      <c r="N107" s="100">
        <v>100</v>
      </c>
      <c r="O107" s="100">
        <f t="shared" si="27"/>
        <v>100</v>
      </c>
      <c r="P107" s="101"/>
      <c r="Q107" s="150"/>
      <c r="R107" s="150"/>
      <c r="S107" s="150"/>
    </row>
    <row r="108" spans="1:19" ht="63" customHeight="1">
      <c r="A108" s="154"/>
      <c r="B108" s="101" t="s">
        <v>96</v>
      </c>
      <c r="C108" s="154"/>
      <c r="D108" s="150">
        <f>F108+H108+J108+L108</f>
        <v>180</v>
      </c>
      <c r="E108" s="150">
        <f t="shared" si="25"/>
        <v>180</v>
      </c>
      <c r="F108" s="150">
        <v>0</v>
      </c>
      <c r="G108" s="150">
        <v>0</v>
      </c>
      <c r="H108" s="150">
        <v>0</v>
      </c>
      <c r="I108" s="150">
        <v>0</v>
      </c>
      <c r="J108" s="155">
        <v>180</v>
      </c>
      <c r="K108" s="155">
        <v>180</v>
      </c>
      <c r="L108" s="155">
        <v>0</v>
      </c>
      <c r="M108" s="150">
        <v>0</v>
      </c>
      <c r="N108" s="100">
        <v>100</v>
      </c>
      <c r="O108" s="100">
        <f t="shared" si="27"/>
        <v>100</v>
      </c>
      <c r="P108" s="101" t="s">
        <v>207</v>
      </c>
      <c r="Q108" s="150">
        <v>8</v>
      </c>
      <c r="R108" s="150">
        <v>8</v>
      </c>
      <c r="S108" s="150">
        <v>100</v>
      </c>
    </row>
    <row r="109" spans="1:19" ht="63" customHeight="1" thickBot="1">
      <c r="A109" s="157"/>
      <c r="B109" s="116" t="s">
        <v>283</v>
      </c>
      <c r="C109" s="157"/>
      <c r="D109" s="158">
        <f>F109+H109+J109+L109</f>
        <v>14</v>
      </c>
      <c r="E109" s="158">
        <f t="shared" si="25"/>
        <v>14</v>
      </c>
      <c r="F109" s="158">
        <v>0</v>
      </c>
      <c r="G109" s="158">
        <v>0</v>
      </c>
      <c r="H109" s="158">
        <v>14</v>
      </c>
      <c r="I109" s="158">
        <v>14</v>
      </c>
      <c r="J109" s="159">
        <v>0</v>
      </c>
      <c r="K109" s="159">
        <v>0</v>
      </c>
      <c r="L109" s="159">
        <v>0</v>
      </c>
      <c r="M109" s="159">
        <v>0</v>
      </c>
      <c r="N109" s="120"/>
      <c r="O109" s="120">
        <f t="shared" si="27"/>
        <v>100</v>
      </c>
      <c r="P109" s="116" t="s">
        <v>287</v>
      </c>
      <c r="Q109" s="158">
        <v>14</v>
      </c>
      <c r="R109" s="158">
        <v>14</v>
      </c>
      <c r="S109" s="158">
        <v>100</v>
      </c>
    </row>
    <row r="110" spans="1:19" ht="82.5" customHeight="1" thickBot="1">
      <c r="A110" s="160">
        <v>4</v>
      </c>
      <c r="B110" s="161" t="s">
        <v>355</v>
      </c>
      <c r="C110" s="143" t="s">
        <v>14</v>
      </c>
      <c r="D110" s="162">
        <f>D111+D115+D119+D122+D124+D127</f>
        <v>97745.6</v>
      </c>
      <c r="E110" s="163">
        <f>E111+E115+E119+E124+E127</f>
        <v>97317.6</v>
      </c>
      <c r="F110" s="163">
        <f>F111+F115+F119+F124+F127</f>
        <v>1038.2</v>
      </c>
      <c r="G110" s="163">
        <f>G111+G115+G119+G124+G127</f>
        <v>1038.2</v>
      </c>
      <c r="H110" s="163">
        <f aca="true" t="shared" si="29" ref="H110:M110">H111+H115+H119+H124+H127</f>
        <v>68168.9</v>
      </c>
      <c r="I110" s="163">
        <f t="shared" si="29"/>
        <v>67740.9</v>
      </c>
      <c r="J110" s="163">
        <f t="shared" si="29"/>
        <v>17427.6</v>
      </c>
      <c r="K110" s="163">
        <f t="shared" si="29"/>
        <v>17427.6</v>
      </c>
      <c r="L110" s="163">
        <f t="shared" si="29"/>
        <v>11110.9</v>
      </c>
      <c r="M110" s="163">
        <f t="shared" si="29"/>
        <v>11110.9</v>
      </c>
      <c r="N110" s="143">
        <v>100</v>
      </c>
      <c r="O110" s="164">
        <f>E110/D110*100</f>
        <v>99.56212862778479</v>
      </c>
      <c r="P110" s="161"/>
      <c r="Q110" s="165"/>
      <c r="R110" s="165"/>
      <c r="S110" s="166"/>
    </row>
    <row r="111" spans="1:19" ht="92.25" customHeight="1">
      <c r="A111" s="147" t="s">
        <v>353</v>
      </c>
      <c r="B111" s="133" t="s">
        <v>471</v>
      </c>
      <c r="C111" s="148"/>
      <c r="D111" s="167">
        <f>D112+D113</f>
        <v>14166.4</v>
      </c>
      <c r="E111" s="167">
        <f>SUM(E112:E113)</f>
        <v>14166.4</v>
      </c>
      <c r="F111" s="167">
        <f aca="true" t="shared" si="30" ref="F111:L111">SUM(F112:F113)</f>
        <v>1038.2</v>
      </c>
      <c r="G111" s="167">
        <f t="shared" si="30"/>
        <v>1038.2</v>
      </c>
      <c r="H111" s="167">
        <f t="shared" si="30"/>
        <v>1204.3</v>
      </c>
      <c r="I111" s="167">
        <f>SUM(I112:I113)</f>
        <v>1204.3</v>
      </c>
      <c r="J111" s="167">
        <f t="shared" si="30"/>
        <v>813</v>
      </c>
      <c r="K111" s="167">
        <f>SUM(K112:K113)</f>
        <v>813</v>
      </c>
      <c r="L111" s="167">
        <f t="shared" si="30"/>
        <v>11110.9</v>
      </c>
      <c r="M111" s="168">
        <f>M112+M113+M114</f>
        <v>11110.9</v>
      </c>
      <c r="N111" s="147">
        <v>100</v>
      </c>
      <c r="O111" s="169">
        <f>E111/D111*100</f>
        <v>100</v>
      </c>
      <c r="P111" s="133"/>
      <c r="Q111" s="170"/>
      <c r="R111" s="170"/>
      <c r="S111" s="170"/>
    </row>
    <row r="112" spans="1:19" s="17" customFormat="1" ht="69">
      <c r="A112" s="154"/>
      <c r="B112" s="101" t="s">
        <v>53</v>
      </c>
      <c r="C112" s="171"/>
      <c r="D112" s="171">
        <f>F112+H112+J112+L112</f>
        <v>14166.4</v>
      </c>
      <c r="E112" s="171">
        <f>G112+I112+K112+M112</f>
        <v>14166.4</v>
      </c>
      <c r="F112" s="172">
        <v>1038.2</v>
      </c>
      <c r="G112" s="172">
        <v>1038.2</v>
      </c>
      <c r="H112" s="172">
        <v>1204.3</v>
      </c>
      <c r="I112" s="172">
        <v>1204.3</v>
      </c>
      <c r="J112" s="172">
        <v>813</v>
      </c>
      <c r="K112" s="172">
        <v>813</v>
      </c>
      <c r="L112" s="171">
        <v>11110.9</v>
      </c>
      <c r="M112" s="171">
        <v>11110.9</v>
      </c>
      <c r="N112" s="171">
        <v>100</v>
      </c>
      <c r="O112" s="171">
        <f>E112/D112*100</f>
        <v>100</v>
      </c>
      <c r="P112" s="101" t="s">
        <v>17</v>
      </c>
      <c r="Q112" s="150">
        <v>32</v>
      </c>
      <c r="R112" s="150">
        <v>32</v>
      </c>
      <c r="S112" s="150">
        <f>R112/Q112*100</f>
        <v>100</v>
      </c>
    </row>
    <row r="113" spans="1:19" ht="84" customHeight="1">
      <c r="A113" s="154"/>
      <c r="B113" s="101" t="s">
        <v>54</v>
      </c>
      <c r="C113" s="154"/>
      <c r="D113" s="150">
        <v>0</v>
      </c>
      <c r="E113" s="150">
        <v>0</v>
      </c>
      <c r="F113" s="155">
        <v>0</v>
      </c>
      <c r="G113" s="155">
        <v>0</v>
      </c>
      <c r="H113" s="155">
        <v>0</v>
      </c>
      <c r="I113" s="155">
        <v>0</v>
      </c>
      <c r="J113" s="155">
        <v>0</v>
      </c>
      <c r="K113" s="155">
        <v>0</v>
      </c>
      <c r="L113" s="155">
        <v>0</v>
      </c>
      <c r="M113" s="155">
        <v>0</v>
      </c>
      <c r="N113" s="150">
        <v>0</v>
      </c>
      <c r="O113" s="150">
        <v>0</v>
      </c>
      <c r="P113" s="101"/>
      <c r="Q113" s="154"/>
      <c r="R113" s="154"/>
      <c r="S113" s="154"/>
    </row>
    <row r="114" spans="1:19" ht="54" customHeight="1">
      <c r="A114" s="154"/>
      <c r="B114" s="101" t="s">
        <v>55</v>
      </c>
      <c r="C114" s="154"/>
      <c r="D114" s="150">
        <v>0</v>
      </c>
      <c r="E114" s="150">
        <v>0</v>
      </c>
      <c r="F114" s="155">
        <v>0</v>
      </c>
      <c r="G114" s="155">
        <v>0</v>
      </c>
      <c r="H114" s="150">
        <v>0</v>
      </c>
      <c r="I114" s="150">
        <v>0</v>
      </c>
      <c r="J114" s="155">
        <v>0</v>
      </c>
      <c r="K114" s="155">
        <v>0</v>
      </c>
      <c r="L114" s="150">
        <v>0</v>
      </c>
      <c r="M114" s="173">
        <v>0</v>
      </c>
      <c r="N114" s="150">
        <v>0</v>
      </c>
      <c r="O114" s="150">
        <v>0</v>
      </c>
      <c r="P114" s="101"/>
      <c r="Q114" s="154"/>
      <c r="R114" s="154"/>
      <c r="S114" s="154"/>
    </row>
    <row r="115" spans="1:19" ht="73.5" customHeight="1">
      <c r="A115" s="171" t="s">
        <v>354</v>
      </c>
      <c r="B115" s="174" t="s">
        <v>472</v>
      </c>
      <c r="C115" s="175"/>
      <c r="D115" s="172">
        <f aca="true" t="shared" si="31" ref="D115:E117">F115+H115+J115+L115</f>
        <v>13704.4</v>
      </c>
      <c r="E115" s="172">
        <f t="shared" si="31"/>
        <v>13314.599999999999</v>
      </c>
      <c r="F115" s="172">
        <f aca="true" t="shared" si="32" ref="F115:M115">F116+F117+F118</f>
        <v>0</v>
      </c>
      <c r="G115" s="172">
        <f t="shared" si="32"/>
        <v>0</v>
      </c>
      <c r="H115" s="172">
        <f t="shared" si="32"/>
        <v>13704.4</v>
      </c>
      <c r="I115" s="172">
        <f t="shared" si="32"/>
        <v>13314.599999999999</v>
      </c>
      <c r="J115" s="172">
        <f t="shared" si="32"/>
        <v>0</v>
      </c>
      <c r="K115" s="172">
        <f t="shared" si="32"/>
        <v>0</v>
      </c>
      <c r="L115" s="172">
        <f t="shared" si="32"/>
        <v>0</v>
      </c>
      <c r="M115" s="172">
        <f t="shared" si="32"/>
        <v>0</v>
      </c>
      <c r="N115" s="171">
        <v>100</v>
      </c>
      <c r="O115" s="171">
        <f>E115/D115*100</f>
        <v>97.15565803683488</v>
      </c>
      <c r="P115" s="101"/>
      <c r="Q115" s="154"/>
      <c r="R115" s="154"/>
      <c r="S115" s="154"/>
    </row>
    <row r="116" spans="1:19" ht="51.75">
      <c r="A116" s="175"/>
      <c r="B116" s="174" t="s">
        <v>56</v>
      </c>
      <c r="C116" s="175"/>
      <c r="D116" s="176">
        <f t="shared" si="31"/>
        <v>10799.8</v>
      </c>
      <c r="E116" s="176">
        <f t="shared" si="31"/>
        <v>10799.8</v>
      </c>
      <c r="F116" s="171">
        <v>0</v>
      </c>
      <c r="G116" s="171">
        <v>0</v>
      </c>
      <c r="H116" s="176">
        <v>10799.8</v>
      </c>
      <c r="I116" s="176">
        <v>10799.8</v>
      </c>
      <c r="J116" s="177">
        <v>0</v>
      </c>
      <c r="K116" s="177">
        <v>0</v>
      </c>
      <c r="L116" s="171">
        <v>0</v>
      </c>
      <c r="M116" s="171">
        <v>0</v>
      </c>
      <c r="N116" s="171">
        <v>0</v>
      </c>
      <c r="O116" s="171">
        <f>E116/D116*100</f>
        <v>100</v>
      </c>
      <c r="P116" s="101" t="s">
        <v>271</v>
      </c>
      <c r="Q116" s="150">
        <v>4</v>
      </c>
      <c r="R116" s="150">
        <v>4</v>
      </c>
      <c r="S116" s="150">
        <v>100</v>
      </c>
    </row>
    <row r="117" spans="1:19" ht="57" customHeight="1">
      <c r="A117" s="175"/>
      <c r="B117" s="174" t="s">
        <v>211</v>
      </c>
      <c r="C117" s="175"/>
      <c r="D117" s="172">
        <f t="shared" si="31"/>
        <v>2904.6</v>
      </c>
      <c r="E117" s="172">
        <f t="shared" si="31"/>
        <v>2514.8</v>
      </c>
      <c r="F117" s="171">
        <v>0</v>
      </c>
      <c r="G117" s="171">
        <v>0</v>
      </c>
      <c r="H117" s="176">
        <v>2904.6</v>
      </c>
      <c r="I117" s="176">
        <v>2514.8</v>
      </c>
      <c r="J117" s="177">
        <v>0</v>
      </c>
      <c r="K117" s="177">
        <v>0</v>
      </c>
      <c r="L117" s="177">
        <v>0</v>
      </c>
      <c r="M117" s="177">
        <v>0</v>
      </c>
      <c r="N117" s="171">
        <v>0</v>
      </c>
      <c r="O117" s="171">
        <f>E117/D117*100</f>
        <v>86.57990773256216</v>
      </c>
      <c r="P117" s="101" t="s">
        <v>270</v>
      </c>
      <c r="Q117" s="150">
        <v>10.4</v>
      </c>
      <c r="R117" s="150">
        <v>10.4</v>
      </c>
      <c r="S117" s="150">
        <v>100</v>
      </c>
    </row>
    <row r="118" spans="1:19" ht="70.5" customHeight="1">
      <c r="A118" s="154"/>
      <c r="B118" s="101" t="s">
        <v>212</v>
      </c>
      <c r="C118" s="154"/>
      <c r="D118" s="155">
        <v>0</v>
      </c>
      <c r="E118" s="155">
        <v>0</v>
      </c>
      <c r="F118" s="150">
        <v>0</v>
      </c>
      <c r="G118" s="150">
        <v>0</v>
      </c>
      <c r="H118" s="155">
        <v>0</v>
      </c>
      <c r="I118" s="155">
        <v>0</v>
      </c>
      <c r="J118" s="150">
        <v>0</v>
      </c>
      <c r="K118" s="150">
        <v>0</v>
      </c>
      <c r="L118" s="150">
        <v>0</v>
      </c>
      <c r="M118" s="150">
        <v>0</v>
      </c>
      <c r="N118" s="150">
        <v>0</v>
      </c>
      <c r="O118" s="171">
        <v>0</v>
      </c>
      <c r="P118" s="101"/>
      <c r="Q118" s="150"/>
      <c r="R118" s="150"/>
      <c r="S118" s="150"/>
    </row>
    <row r="119" spans="1:19" ht="66" customHeight="1">
      <c r="A119" s="150" t="s">
        <v>356</v>
      </c>
      <c r="B119" s="101" t="s">
        <v>473</v>
      </c>
      <c r="C119" s="154"/>
      <c r="D119" s="178">
        <f aca="true" t="shared" si="33" ref="D119:E123">F119+H119+J119+L119</f>
        <v>5753.4</v>
      </c>
      <c r="E119" s="178">
        <f t="shared" si="33"/>
        <v>5753.4</v>
      </c>
      <c r="F119" s="151">
        <v>0</v>
      </c>
      <c r="G119" s="151">
        <v>0</v>
      </c>
      <c r="H119" s="178">
        <f>H120+H121</f>
        <v>5753.4</v>
      </c>
      <c r="I119" s="178">
        <f>I120+I121</f>
        <v>5753.4</v>
      </c>
      <c r="J119" s="179">
        <f>J120+J121</f>
        <v>0</v>
      </c>
      <c r="K119" s="179">
        <f>K120+K121</f>
        <v>0</v>
      </c>
      <c r="L119" s="151">
        <v>0</v>
      </c>
      <c r="M119" s="151">
        <v>0</v>
      </c>
      <c r="N119" s="151">
        <v>100</v>
      </c>
      <c r="O119" s="152">
        <f>E119/D119*100</f>
        <v>100</v>
      </c>
      <c r="P119" s="101"/>
      <c r="Q119" s="154"/>
      <c r="R119" s="154"/>
      <c r="S119" s="154"/>
    </row>
    <row r="120" spans="1:19" ht="111" customHeight="1">
      <c r="A120" s="154"/>
      <c r="B120" s="101" t="s">
        <v>57</v>
      </c>
      <c r="C120" s="154"/>
      <c r="D120" s="178">
        <f t="shared" si="33"/>
        <v>967.5</v>
      </c>
      <c r="E120" s="178">
        <f t="shared" si="33"/>
        <v>967.5</v>
      </c>
      <c r="F120" s="150">
        <v>0</v>
      </c>
      <c r="G120" s="150">
        <v>0</v>
      </c>
      <c r="H120" s="172">
        <v>967.5</v>
      </c>
      <c r="I120" s="172">
        <v>967.5</v>
      </c>
      <c r="J120" s="150">
        <v>0</v>
      </c>
      <c r="K120" s="150">
        <v>0</v>
      </c>
      <c r="L120" s="150">
        <v>0</v>
      </c>
      <c r="M120" s="150">
        <v>0</v>
      </c>
      <c r="N120" s="180">
        <v>100</v>
      </c>
      <c r="O120" s="180">
        <f>E120/D120*100</f>
        <v>100</v>
      </c>
      <c r="P120" s="101" t="s">
        <v>173</v>
      </c>
      <c r="Q120" s="156">
        <v>12</v>
      </c>
      <c r="R120" s="156">
        <v>12</v>
      </c>
      <c r="S120" s="156">
        <v>100</v>
      </c>
    </row>
    <row r="121" spans="1:19" ht="91.5" customHeight="1">
      <c r="A121" s="154"/>
      <c r="B121" s="101" t="s">
        <v>58</v>
      </c>
      <c r="C121" s="154"/>
      <c r="D121" s="178">
        <f t="shared" si="33"/>
        <v>4785.9</v>
      </c>
      <c r="E121" s="178">
        <f t="shared" si="33"/>
        <v>4785.9</v>
      </c>
      <c r="F121" s="150">
        <v>0</v>
      </c>
      <c r="G121" s="150">
        <v>0</v>
      </c>
      <c r="H121" s="155">
        <v>4785.9</v>
      </c>
      <c r="I121" s="155">
        <v>4785.9</v>
      </c>
      <c r="J121" s="150">
        <v>0</v>
      </c>
      <c r="K121" s="150">
        <v>0</v>
      </c>
      <c r="L121" s="150">
        <v>0</v>
      </c>
      <c r="M121" s="150">
        <v>0</v>
      </c>
      <c r="N121" s="150">
        <v>0</v>
      </c>
      <c r="O121" s="180">
        <v>0</v>
      </c>
      <c r="P121" s="101"/>
      <c r="Q121" s="156"/>
      <c r="R121" s="156"/>
      <c r="S121" s="156"/>
    </row>
    <row r="122" spans="1:19" ht="69" customHeight="1">
      <c r="A122" s="150" t="s">
        <v>357</v>
      </c>
      <c r="B122" s="101" t="s">
        <v>474</v>
      </c>
      <c r="C122" s="150"/>
      <c r="D122" s="155">
        <f t="shared" si="33"/>
        <v>0</v>
      </c>
      <c r="E122" s="155">
        <f t="shared" si="33"/>
        <v>0</v>
      </c>
      <c r="F122" s="150">
        <f>F123</f>
        <v>0</v>
      </c>
      <c r="G122" s="150">
        <f aca="true" t="shared" si="34" ref="G122:M122">G123</f>
        <v>0</v>
      </c>
      <c r="H122" s="150">
        <f t="shared" si="34"/>
        <v>0</v>
      </c>
      <c r="I122" s="150">
        <f t="shared" si="34"/>
        <v>0</v>
      </c>
      <c r="J122" s="150">
        <f t="shared" si="34"/>
        <v>0</v>
      </c>
      <c r="K122" s="150">
        <f t="shared" si="34"/>
        <v>0</v>
      </c>
      <c r="L122" s="150">
        <f t="shared" si="34"/>
        <v>0</v>
      </c>
      <c r="M122" s="150">
        <f t="shared" si="34"/>
        <v>0</v>
      </c>
      <c r="N122" s="150">
        <v>0</v>
      </c>
      <c r="O122" s="150">
        <v>0</v>
      </c>
      <c r="P122" s="101"/>
      <c r="Q122" s="150"/>
      <c r="R122" s="150"/>
      <c r="S122" s="150"/>
    </row>
    <row r="123" spans="1:19" s="22" customFormat="1" ht="73.5" customHeight="1">
      <c r="A123" s="150"/>
      <c r="B123" s="101" t="s">
        <v>59</v>
      </c>
      <c r="C123" s="150"/>
      <c r="D123" s="155">
        <f t="shared" si="33"/>
        <v>0</v>
      </c>
      <c r="E123" s="155">
        <f t="shared" si="33"/>
        <v>0</v>
      </c>
      <c r="F123" s="150">
        <v>0</v>
      </c>
      <c r="G123" s="150">
        <v>0</v>
      </c>
      <c r="H123" s="155">
        <v>0</v>
      </c>
      <c r="I123" s="155">
        <v>0</v>
      </c>
      <c r="J123" s="150">
        <v>0</v>
      </c>
      <c r="K123" s="150">
        <v>0</v>
      </c>
      <c r="L123" s="150">
        <v>0</v>
      </c>
      <c r="M123" s="150">
        <v>0</v>
      </c>
      <c r="N123" s="150">
        <v>0</v>
      </c>
      <c r="O123" s="150">
        <v>0</v>
      </c>
      <c r="P123" s="101"/>
      <c r="Q123" s="150"/>
      <c r="R123" s="150"/>
      <c r="S123" s="150"/>
    </row>
    <row r="124" spans="1:19" s="28" customFormat="1" ht="59.25" customHeight="1">
      <c r="A124" s="150" t="s">
        <v>358</v>
      </c>
      <c r="B124" s="101" t="s">
        <v>475</v>
      </c>
      <c r="C124" s="171"/>
      <c r="D124" s="172">
        <f aca="true" t="shared" si="35" ref="D124:E126">F124+H124+J124+L124</f>
        <v>47545.8</v>
      </c>
      <c r="E124" s="172">
        <f t="shared" si="35"/>
        <v>47507.6</v>
      </c>
      <c r="F124" s="171">
        <f aca="true" t="shared" si="36" ref="F124:O124">F125+F126</f>
        <v>0</v>
      </c>
      <c r="G124" s="171">
        <f t="shared" si="36"/>
        <v>0</v>
      </c>
      <c r="H124" s="172">
        <f t="shared" si="36"/>
        <v>47506.8</v>
      </c>
      <c r="I124" s="172">
        <f t="shared" si="36"/>
        <v>47468.6</v>
      </c>
      <c r="J124" s="171">
        <f t="shared" si="36"/>
        <v>39</v>
      </c>
      <c r="K124" s="171">
        <f t="shared" si="36"/>
        <v>39</v>
      </c>
      <c r="L124" s="171">
        <f t="shared" si="36"/>
        <v>0</v>
      </c>
      <c r="M124" s="171">
        <f t="shared" si="36"/>
        <v>0</v>
      </c>
      <c r="N124" s="171">
        <f t="shared" si="36"/>
        <v>200</v>
      </c>
      <c r="O124" s="171">
        <f t="shared" si="36"/>
        <v>199.91959045862907</v>
      </c>
      <c r="P124" s="101"/>
      <c r="Q124" s="150"/>
      <c r="R124" s="150"/>
      <c r="S124" s="150"/>
    </row>
    <row r="125" spans="1:19" s="8" customFormat="1" ht="64.5" customHeight="1">
      <c r="A125" s="150"/>
      <c r="B125" s="101" t="s">
        <v>213</v>
      </c>
      <c r="C125" s="171"/>
      <c r="D125" s="172">
        <f t="shared" si="35"/>
        <v>47506.8</v>
      </c>
      <c r="E125" s="172">
        <f t="shared" si="35"/>
        <v>47468.6</v>
      </c>
      <c r="F125" s="171">
        <v>0</v>
      </c>
      <c r="G125" s="171">
        <v>0</v>
      </c>
      <c r="H125" s="172">
        <v>47506.8</v>
      </c>
      <c r="I125" s="172">
        <v>47468.6</v>
      </c>
      <c r="J125" s="171">
        <v>0</v>
      </c>
      <c r="K125" s="171">
        <v>0</v>
      </c>
      <c r="L125" s="171">
        <v>0</v>
      </c>
      <c r="M125" s="171">
        <v>0</v>
      </c>
      <c r="N125" s="171">
        <v>100</v>
      </c>
      <c r="O125" s="171">
        <f>E125/D125*100</f>
        <v>99.91959045862907</v>
      </c>
      <c r="P125" s="101" t="s">
        <v>60</v>
      </c>
      <c r="Q125" s="150">
        <v>39.6</v>
      </c>
      <c r="R125" s="150">
        <v>39.6</v>
      </c>
      <c r="S125" s="150">
        <f>Q125/R125*100</f>
        <v>100</v>
      </c>
    </row>
    <row r="126" spans="1:19" s="8" customFormat="1" ht="64.5" customHeight="1">
      <c r="A126" s="150"/>
      <c r="B126" s="101" t="s">
        <v>214</v>
      </c>
      <c r="C126" s="171"/>
      <c r="D126" s="172">
        <f t="shared" si="35"/>
        <v>39</v>
      </c>
      <c r="E126" s="172">
        <f t="shared" si="35"/>
        <v>39</v>
      </c>
      <c r="F126" s="171">
        <v>0</v>
      </c>
      <c r="G126" s="171">
        <v>0</v>
      </c>
      <c r="H126" s="172">
        <v>0</v>
      </c>
      <c r="I126" s="172">
        <v>0</v>
      </c>
      <c r="J126" s="171">
        <v>39</v>
      </c>
      <c r="K126" s="171">
        <v>39</v>
      </c>
      <c r="L126" s="171">
        <v>0</v>
      </c>
      <c r="M126" s="171">
        <v>0</v>
      </c>
      <c r="N126" s="171">
        <v>100</v>
      </c>
      <c r="O126" s="171">
        <f>E126/D126*100</f>
        <v>100</v>
      </c>
      <c r="P126" s="101" t="s">
        <v>269</v>
      </c>
      <c r="Q126" s="150">
        <v>1.96</v>
      </c>
      <c r="R126" s="150">
        <v>1.96</v>
      </c>
      <c r="S126" s="150">
        <v>100</v>
      </c>
    </row>
    <row r="127" spans="1:19" s="23" customFormat="1" ht="52.5" customHeight="1">
      <c r="A127" s="150" t="s">
        <v>359</v>
      </c>
      <c r="B127" s="181" t="s">
        <v>476</v>
      </c>
      <c r="C127" s="150"/>
      <c r="D127" s="155">
        <f>D128+D129+D130</f>
        <v>16575.6</v>
      </c>
      <c r="E127" s="155">
        <f>E128+E129+E130</f>
        <v>16575.6</v>
      </c>
      <c r="F127" s="150">
        <f>F128+F129+F130</f>
        <v>0</v>
      </c>
      <c r="G127" s="150">
        <f>G128+G129+G130</f>
        <v>0</v>
      </c>
      <c r="H127" s="150">
        <f aca="true" t="shared" si="37" ref="H127:O127">H128+H129+H130</f>
        <v>0</v>
      </c>
      <c r="I127" s="150">
        <f t="shared" si="37"/>
        <v>0</v>
      </c>
      <c r="J127" s="150">
        <f t="shared" si="37"/>
        <v>16575.6</v>
      </c>
      <c r="K127" s="150">
        <f t="shared" si="37"/>
        <v>16575.6</v>
      </c>
      <c r="L127" s="150">
        <f t="shared" si="37"/>
        <v>0</v>
      </c>
      <c r="M127" s="150">
        <f t="shared" si="37"/>
        <v>0</v>
      </c>
      <c r="N127" s="150">
        <f t="shared" si="37"/>
        <v>0</v>
      </c>
      <c r="O127" s="150">
        <f t="shared" si="37"/>
        <v>100</v>
      </c>
      <c r="P127" s="101"/>
      <c r="Q127" s="150"/>
      <c r="R127" s="150"/>
      <c r="S127" s="150"/>
    </row>
    <row r="128" spans="1:19" s="3" customFormat="1" ht="68.25" customHeight="1">
      <c r="A128" s="150"/>
      <c r="B128" s="101" t="s">
        <v>215</v>
      </c>
      <c r="C128" s="150"/>
      <c r="D128" s="155">
        <f aca="true" t="shared" si="38" ref="D128:E130">F128+H128+J128+L128</f>
        <v>0</v>
      </c>
      <c r="E128" s="155">
        <f t="shared" si="38"/>
        <v>0</v>
      </c>
      <c r="F128" s="150">
        <v>0</v>
      </c>
      <c r="G128" s="150">
        <v>0</v>
      </c>
      <c r="H128" s="155">
        <v>0</v>
      </c>
      <c r="I128" s="155">
        <v>0</v>
      </c>
      <c r="J128" s="150">
        <v>0</v>
      </c>
      <c r="K128" s="150">
        <v>0</v>
      </c>
      <c r="L128" s="150">
        <v>0</v>
      </c>
      <c r="M128" s="150">
        <v>0</v>
      </c>
      <c r="N128" s="150">
        <v>0</v>
      </c>
      <c r="O128" s="180">
        <v>0</v>
      </c>
      <c r="P128" s="101"/>
      <c r="Q128" s="150"/>
      <c r="R128" s="150"/>
      <c r="S128" s="150"/>
    </row>
    <row r="129" spans="1:19" s="3" customFormat="1" ht="63.75" customHeight="1">
      <c r="A129" s="154"/>
      <c r="B129" s="101" t="s">
        <v>216</v>
      </c>
      <c r="C129" s="150"/>
      <c r="D129" s="155">
        <f t="shared" si="38"/>
        <v>16575.6</v>
      </c>
      <c r="E129" s="155">
        <f t="shared" si="38"/>
        <v>16575.6</v>
      </c>
      <c r="F129" s="150">
        <v>0</v>
      </c>
      <c r="G129" s="150">
        <v>0</v>
      </c>
      <c r="H129" s="155">
        <v>0</v>
      </c>
      <c r="I129" s="155">
        <v>0</v>
      </c>
      <c r="J129" s="150">
        <v>16575.6</v>
      </c>
      <c r="K129" s="150">
        <v>16575.6</v>
      </c>
      <c r="L129" s="150">
        <v>0</v>
      </c>
      <c r="M129" s="150">
        <v>0</v>
      </c>
      <c r="N129" s="150">
        <v>0</v>
      </c>
      <c r="O129" s="180">
        <f>E129/D129*100</f>
        <v>100</v>
      </c>
      <c r="P129" s="101"/>
      <c r="Q129" s="150"/>
      <c r="R129" s="150"/>
      <c r="S129" s="150"/>
    </row>
    <row r="130" spans="1:19" s="19" customFormat="1" ht="50.25" customHeight="1" thickBot="1">
      <c r="A130" s="157"/>
      <c r="B130" s="116" t="s">
        <v>217</v>
      </c>
      <c r="C130" s="158"/>
      <c r="D130" s="159">
        <f t="shared" si="38"/>
        <v>0</v>
      </c>
      <c r="E130" s="159">
        <f t="shared" si="38"/>
        <v>0</v>
      </c>
      <c r="F130" s="158">
        <v>0</v>
      </c>
      <c r="G130" s="158">
        <v>0</v>
      </c>
      <c r="H130" s="159">
        <v>0</v>
      </c>
      <c r="I130" s="159">
        <v>0</v>
      </c>
      <c r="J130" s="158">
        <v>0</v>
      </c>
      <c r="K130" s="158">
        <v>0</v>
      </c>
      <c r="L130" s="158">
        <v>0</v>
      </c>
      <c r="M130" s="158">
        <v>0</v>
      </c>
      <c r="N130" s="158">
        <v>0</v>
      </c>
      <c r="O130" s="182">
        <v>0</v>
      </c>
      <c r="P130" s="116"/>
      <c r="Q130" s="158"/>
      <c r="R130" s="158"/>
      <c r="S130" s="158"/>
    </row>
    <row r="131" spans="1:19" s="3" customFormat="1" ht="96.75" customHeight="1" thickBot="1">
      <c r="A131" s="183">
        <v>5</v>
      </c>
      <c r="B131" s="184" t="s">
        <v>360</v>
      </c>
      <c r="C131" s="185" t="s">
        <v>14</v>
      </c>
      <c r="D131" s="143">
        <f aca="true" t="shared" si="39" ref="D131:E135">F131+H131+J131+L131</f>
        <v>1362.8600000000001</v>
      </c>
      <c r="E131" s="185">
        <f t="shared" si="39"/>
        <v>1362.8600000000001</v>
      </c>
      <c r="F131" s="185">
        <f aca="true" t="shared" si="40" ref="F131:M131">F132+F138</f>
        <v>0</v>
      </c>
      <c r="G131" s="185">
        <f t="shared" si="40"/>
        <v>0</v>
      </c>
      <c r="H131" s="185">
        <f t="shared" si="40"/>
        <v>0</v>
      </c>
      <c r="I131" s="185">
        <f t="shared" si="40"/>
        <v>0</v>
      </c>
      <c r="J131" s="185">
        <f t="shared" si="40"/>
        <v>1362.8600000000001</v>
      </c>
      <c r="K131" s="185">
        <f t="shared" si="40"/>
        <v>1362.8600000000001</v>
      </c>
      <c r="L131" s="185">
        <f t="shared" si="40"/>
        <v>0</v>
      </c>
      <c r="M131" s="185">
        <f t="shared" si="40"/>
        <v>0</v>
      </c>
      <c r="N131" s="185">
        <v>100</v>
      </c>
      <c r="O131" s="186">
        <v>100</v>
      </c>
      <c r="P131" s="184"/>
      <c r="Q131" s="185"/>
      <c r="R131" s="185"/>
      <c r="S131" s="187"/>
    </row>
    <row r="132" spans="1:19" s="29" customFormat="1" ht="67.5" customHeight="1">
      <c r="A132" s="147" t="s">
        <v>361</v>
      </c>
      <c r="B132" s="133" t="s">
        <v>477</v>
      </c>
      <c r="C132" s="170"/>
      <c r="D132" s="148">
        <f t="shared" si="39"/>
        <v>74.93</v>
      </c>
      <c r="E132" s="188">
        <f t="shared" si="39"/>
        <v>74.93</v>
      </c>
      <c r="F132" s="148">
        <f>F133+F134+F135+F136+F137</f>
        <v>0</v>
      </c>
      <c r="G132" s="148">
        <f aca="true" t="shared" si="41" ref="G132:M132">G133+G134+G135+G136+G137</f>
        <v>0</v>
      </c>
      <c r="H132" s="148">
        <f t="shared" si="41"/>
        <v>0</v>
      </c>
      <c r="I132" s="148">
        <f t="shared" si="41"/>
        <v>0</v>
      </c>
      <c r="J132" s="148">
        <f t="shared" si="41"/>
        <v>74.93</v>
      </c>
      <c r="K132" s="148">
        <f t="shared" si="41"/>
        <v>74.93</v>
      </c>
      <c r="L132" s="148">
        <f t="shared" si="41"/>
        <v>0</v>
      </c>
      <c r="M132" s="148">
        <f t="shared" si="41"/>
        <v>0</v>
      </c>
      <c r="N132" s="189">
        <v>100</v>
      </c>
      <c r="O132" s="148">
        <v>100</v>
      </c>
      <c r="P132" s="133"/>
      <c r="Q132" s="170"/>
      <c r="R132" s="170"/>
      <c r="S132" s="170"/>
    </row>
    <row r="133" spans="1:19" s="19" customFormat="1" ht="42.75" customHeight="1">
      <c r="A133" s="150"/>
      <c r="B133" s="101" t="s">
        <v>61</v>
      </c>
      <c r="C133" s="154"/>
      <c r="D133" s="150">
        <f t="shared" si="39"/>
        <v>0</v>
      </c>
      <c r="E133" s="190">
        <f t="shared" si="39"/>
        <v>0</v>
      </c>
      <c r="F133" s="150">
        <v>0</v>
      </c>
      <c r="G133" s="150">
        <v>0</v>
      </c>
      <c r="H133" s="150">
        <v>0</v>
      </c>
      <c r="I133" s="150">
        <v>0</v>
      </c>
      <c r="J133" s="150">
        <v>0</v>
      </c>
      <c r="K133" s="150">
        <v>0</v>
      </c>
      <c r="L133" s="150">
        <v>0</v>
      </c>
      <c r="M133" s="150">
        <v>0</v>
      </c>
      <c r="N133" s="150">
        <v>0</v>
      </c>
      <c r="O133" s="150">
        <v>0</v>
      </c>
      <c r="P133" s="101"/>
      <c r="Q133" s="150"/>
      <c r="R133" s="150"/>
      <c r="S133" s="150"/>
    </row>
    <row r="134" spans="1:19" s="3" customFormat="1" ht="86.25" customHeight="1">
      <c r="A134" s="154"/>
      <c r="B134" s="101" t="s">
        <v>62</v>
      </c>
      <c r="C134" s="154"/>
      <c r="D134" s="150">
        <f t="shared" si="39"/>
        <v>39.5</v>
      </c>
      <c r="E134" s="190">
        <f t="shared" si="39"/>
        <v>39.5</v>
      </c>
      <c r="F134" s="150">
        <v>0</v>
      </c>
      <c r="G134" s="150">
        <v>0</v>
      </c>
      <c r="H134" s="150">
        <v>0</v>
      </c>
      <c r="I134" s="150">
        <v>0</v>
      </c>
      <c r="J134" s="150">
        <v>39.5</v>
      </c>
      <c r="K134" s="150">
        <v>39.5</v>
      </c>
      <c r="L134" s="150">
        <v>0</v>
      </c>
      <c r="M134" s="150">
        <v>0</v>
      </c>
      <c r="N134" s="150">
        <v>100</v>
      </c>
      <c r="O134" s="150">
        <v>100</v>
      </c>
      <c r="P134" s="191" t="s">
        <v>303</v>
      </c>
      <c r="Q134" s="150" t="s">
        <v>304</v>
      </c>
      <c r="R134" s="150" t="s">
        <v>304</v>
      </c>
      <c r="S134" s="150">
        <v>100</v>
      </c>
    </row>
    <row r="135" spans="1:19" s="3" customFormat="1" ht="40.5" customHeight="1">
      <c r="A135" s="151"/>
      <c r="B135" s="101" t="s">
        <v>63</v>
      </c>
      <c r="C135" s="154"/>
      <c r="D135" s="150">
        <f t="shared" si="39"/>
        <v>0</v>
      </c>
      <c r="E135" s="190">
        <f t="shared" si="39"/>
        <v>0</v>
      </c>
      <c r="F135" s="150">
        <v>0</v>
      </c>
      <c r="G135" s="150">
        <v>0</v>
      </c>
      <c r="H135" s="150">
        <v>0</v>
      </c>
      <c r="I135" s="150">
        <v>0</v>
      </c>
      <c r="J135" s="150">
        <v>0</v>
      </c>
      <c r="K135" s="150">
        <v>0</v>
      </c>
      <c r="L135" s="150">
        <v>0</v>
      </c>
      <c r="M135" s="150">
        <v>0</v>
      </c>
      <c r="N135" s="150">
        <v>0</v>
      </c>
      <c r="O135" s="150">
        <v>0</v>
      </c>
      <c r="P135" s="101"/>
      <c r="Q135" s="150"/>
      <c r="R135" s="150"/>
      <c r="S135" s="150"/>
    </row>
    <row r="136" spans="1:19" s="19" customFormat="1" ht="86.25">
      <c r="A136" s="150"/>
      <c r="B136" s="101" t="s">
        <v>64</v>
      </c>
      <c r="C136" s="154"/>
      <c r="D136" s="150">
        <f aca="true" t="shared" si="42" ref="D136:E157">F136+H136+J136+L136</f>
        <v>0</v>
      </c>
      <c r="E136" s="190">
        <f>G136+I136+K136+M136</f>
        <v>0</v>
      </c>
      <c r="F136" s="150">
        <v>0</v>
      </c>
      <c r="G136" s="150">
        <v>0</v>
      </c>
      <c r="H136" s="150">
        <v>0</v>
      </c>
      <c r="I136" s="150">
        <v>0</v>
      </c>
      <c r="J136" s="150">
        <v>0</v>
      </c>
      <c r="K136" s="150">
        <v>0</v>
      </c>
      <c r="L136" s="150">
        <v>0</v>
      </c>
      <c r="M136" s="150">
        <v>0</v>
      </c>
      <c r="N136" s="150">
        <v>0</v>
      </c>
      <c r="O136" s="150">
        <v>0</v>
      </c>
      <c r="P136" s="101"/>
      <c r="Q136" s="150"/>
      <c r="R136" s="150"/>
      <c r="S136" s="150"/>
    </row>
    <row r="137" spans="1:19" s="19" customFormat="1" ht="51.75">
      <c r="A137" s="150"/>
      <c r="B137" s="101" t="s">
        <v>300</v>
      </c>
      <c r="C137" s="154"/>
      <c r="D137" s="150">
        <f t="shared" si="42"/>
        <v>35.43</v>
      </c>
      <c r="E137" s="190">
        <f>G137+I137+K137+M137</f>
        <v>35.43</v>
      </c>
      <c r="F137" s="150">
        <v>0</v>
      </c>
      <c r="G137" s="150">
        <v>0</v>
      </c>
      <c r="H137" s="150">
        <v>0</v>
      </c>
      <c r="I137" s="150">
        <v>0</v>
      </c>
      <c r="J137" s="150">
        <v>35.43</v>
      </c>
      <c r="K137" s="150">
        <v>35.43</v>
      </c>
      <c r="L137" s="150">
        <v>0</v>
      </c>
      <c r="M137" s="150">
        <v>0</v>
      </c>
      <c r="N137" s="150">
        <v>100</v>
      </c>
      <c r="O137" s="150">
        <v>100</v>
      </c>
      <c r="P137" s="101" t="s">
        <v>301</v>
      </c>
      <c r="Q137" s="150">
        <v>3</v>
      </c>
      <c r="R137" s="150">
        <v>3</v>
      </c>
      <c r="S137" s="150">
        <v>100</v>
      </c>
    </row>
    <row r="138" spans="1:19" s="3" customFormat="1" ht="58.5" customHeight="1">
      <c r="A138" s="150" t="s">
        <v>362</v>
      </c>
      <c r="B138" s="101" t="s">
        <v>478</v>
      </c>
      <c r="C138" s="150"/>
      <c r="D138" s="151">
        <f t="shared" si="42"/>
        <v>1287.93</v>
      </c>
      <c r="E138" s="190">
        <f>G138+I138+K138+M138</f>
        <v>1287.93</v>
      </c>
      <c r="F138" s="151">
        <f aca="true" t="shared" si="43" ref="F138:M138">F139</f>
        <v>0</v>
      </c>
      <c r="G138" s="151">
        <f t="shared" si="43"/>
        <v>0</v>
      </c>
      <c r="H138" s="151">
        <f t="shared" si="43"/>
        <v>0</v>
      </c>
      <c r="I138" s="151">
        <f t="shared" si="43"/>
        <v>0</v>
      </c>
      <c r="J138" s="151">
        <f t="shared" si="43"/>
        <v>1287.93</v>
      </c>
      <c r="K138" s="151">
        <f t="shared" si="43"/>
        <v>1287.93</v>
      </c>
      <c r="L138" s="151">
        <f t="shared" si="43"/>
        <v>0</v>
      </c>
      <c r="M138" s="151">
        <f t="shared" si="43"/>
        <v>0</v>
      </c>
      <c r="N138" s="179">
        <v>100</v>
      </c>
      <c r="O138" s="151">
        <v>100</v>
      </c>
      <c r="P138" s="101"/>
      <c r="Q138" s="154"/>
      <c r="R138" s="154"/>
      <c r="S138" s="154"/>
    </row>
    <row r="139" spans="1:36" s="35" customFormat="1" ht="58.5" customHeight="1" thickBot="1">
      <c r="A139" s="192"/>
      <c r="B139" s="116" t="s">
        <v>65</v>
      </c>
      <c r="C139" s="158"/>
      <c r="D139" s="158">
        <f t="shared" si="42"/>
        <v>1287.93</v>
      </c>
      <c r="E139" s="193">
        <f>G139+I139+K139+M139</f>
        <v>1287.93</v>
      </c>
      <c r="F139" s="158">
        <v>0</v>
      </c>
      <c r="G139" s="158">
        <v>0</v>
      </c>
      <c r="H139" s="158">
        <v>0</v>
      </c>
      <c r="I139" s="158">
        <v>0</v>
      </c>
      <c r="J139" s="158">
        <v>1287.93</v>
      </c>
      <c r="K139" s="158">
        <v>1287.93</v>
      </c>
      <c r="L139" s="158">
        <v>0</v>
      </c>
      <c r="M139" s="158">
        <v>0</v>
      </c>
      <c r="N139" s="194">
        <v>100</v>
      </c>
      <c r="O139" s="158">
        <v>100</v>
      </c>
      <c r="P139" s="116"/>
      <c r="Q139" s="158"/>
      <c r="R139" s="158"/>
      <c r="S139" s="158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</row>
    <row r="140" spans="1:19" s="19" customFormat="1" ht="51.75" customHeight="1" thickBot="1" thickTop="1">
      <c r="A140" s="141">
        <v>6</v>
      </c>
      <c r="B140" s="161" t="s">
        <v>363</v>
      </c>
      <c r="C140" s="143" t="s">
        <v>14</v>
      </c>
      <c r="D140" s="143">
        <f t="shared" si="42"/>
        <v>39003.5</v>
      </c>
      <c r="E140" s="143">
        <f t="shared" si="42"/>
        <v>39003.5</v>
      </c>
      <c r="F140" s="143">
        <f aca="true" t="shared" si="44" ref="F140:M140">F141+F147+F153+F159+F161</f>
        <v>89</v>
      </c>
      <c r="G140" s="143">
        <f t="shared" si="44"/>
        <v>89</v>
      </c>
      <c r="H140" s="143">
        <f t="shared" si="44"/>
        <v>1223.6</v>
      </c>
      <c r="I140" s="143">
        <f t="shared" si="44"/>
        <v>1223.6</v>
      </c>
      <c r="J140" s="143">
        <f t="shared" si="44"/>
        <v>37690.9</v>
      </c>
      <c r="K140" s="143">
        <f t="shared" si="44"/>
        <v>37690.9</v>
      </c>
      <c r="L140" s="143">
        <f t="shared" si="44"/>
        <v>0</v>
      </c>
      <c r="M140" s="143">
        <f t="shared" si="44"/>
        <v>0</v>
      </c>
      <c r="N140" s="143">
        <v>100</v>
      </c>
      <c r="O140" s="195">
        <f>E140/D140*100</f>
        <v>100</v>
      </c>
      <c r="P140" s="161"/>
      <c r="Q140" s="143"/>
      <c r="R140" s="143"/>
      <c r="S140" s="196"/>
    </row>
    <row r="141" spans="1:19" s="3" customFormat="1" ht="51" customHeight="1">
      <c r="A141" s="130" t="s">
        <v>89</v>
      </c>
      <c r="B141" s="133" t="s">
        <v>479</v>
      </c>
      <c r="C141" s="197"/>
      <c r="D141" s="148">
        <f>F141+H141+J141+L141</f>
        <v>6330.6</v>
      </c>
      <c r="E141" s="148">
        <f>G141+I141+K141+M141</f>
        <v>6330.6</v>
      </c>
      <c r="F141" s="148">
        <f aca="true" t="shared" si="45" ref="F141:M141">F142+F143+F144+F145+F146</f>
        <v>0</v>
      </c>
      <c r="G141" s="148">
        <f t="shared" si="45"/>
        <v>0</v>
      </c>
      <c r="H141" s="148">
        <f t="shared" si="45"/>
        <v>0</v>
      </c>
      <c r="I141" s="148">
        <f t="shared" si="45"/>
        <v>0</v>
      </c>
      <c r="J141" s="148">
        <f>J142+J143+J144+J145+J146</f>
        <v>6330.6</v>
      </c>
      <c r="K141" s="148">
        <f>K142+K143+K144+K145+K146</f>
        <v>6330.6</v>
      </c>
      <c r="L141" s="148">
        <f t="shared" si="45"/>
        <v>0</v>
      </c>
      <c r="M141" s="148">
        <f t="shared" si="45"/>
        <v>0</v>
      </c>
      <c r="N141" s="148">
        <v>100</v>
      </c>
      <c r="O141" s="169">
        <f>E141/D141*100</f>
        <v>100</v>
      </c>
      <c r="P141" s="133"/>
      <c r="Q141" s="147"/>
      <c r="R141" s="147"/>
      <c r="S141" s="147"/>
    </row>
    <row r="142" spans="1:19" s="23" customFormat="1" ht="63" customHeight="1">
      <c r="A142" s="198"/>
      <c r="B142" s="101" t="s">
        <v>66</v>
      </c>
      <c r="C142" s="73"/>
      <c r="D142" s="150">
        <f>F142+H142+J142+L142</f>
        <v>6054.3</v>
      </c>
      <c r="E142" s="150">
        <f>G142+I142+K142+M142</f>
        <v>6054.3</v>
      </c>
      <c r="F142" s="73">
        <v>0</v>
      </c>
      <c r="G142" s="73">
        <v>0</v>
      </c>
      <c r="H142" s="73">
        <v>0</v>
      </c>
      <c r="I142" s="73">
        <v>0</v>
      </c>
      <c r="J142" s="73">
        <v>6054.3</v>
      </c>
      <c r="K142" s="73">
        <v>6054.3</v>
      </c>
      <c r="L142" s="73">
        <v>0</v>
      </c>
      <c r="M142" s="73">
        <v>0</v>
      </c>
      <c r="N142" s="73">
        <v>100</v>
      </c>
      <c r="O142" s="100">
        <f>E142/D142*100</f>
        <v>100</v>
      </c>
      <c r="P142" s="199" t="s">
        <v>224</v>
      </c>
      <c r="Q142" s="73">
        <v>100</v>
      </c>
      <c r="R142" s="73">
        <v>100</v>
      </c>
      <c r="S142" s="73">
        <v>100</v>
      </c>
    </row>
    <row r="143" spans="1:19" s="4" customFormat="1" ht="42.75" customHeight="1">
      <c r="A143" s="73"/>
      <c r="B143" s="101" t="s">
        <v>67</v>
      </c>
      <c r="C143" s="73"/>
      <c r="D143" s="150">
        <f t="shared" si="42"/>
        <v>0</v>
      </c>
      <c r="E143" s="150">
        <f t="shared" si="42"/>
        <v>0</v>
      </c>
      <c r="F143" s="73">
        <v>0</v>
      </c>
      <c r="G143" s="73">
        <v>0</v>
      </c>
      <c r="H143" s="73">
        <v>0</v>
      </c>
      <c r="I143" s="73">
        <v>0</v>
      </c>
      <c r="J143" s="73">
        <v>0</v>
      </c>
      <c r="K143" s="73">
        <v>0</v>
      </c>
      <c r="L143" s="73">
        <v>0</v>
      </c>
      <c r="M143" s="73">
        <v>0</v>
      </c>
      <c r="N143" s="73">
        <v>0</v>
      </c>
      <c r="O143" s="100">
        <v>0</v>
      </c>
      <c r="P143" s="101"/>
      <c r="Q143" s="73"/>
      <c r="R143" s="73"/>
      <c r="S143" s="73"/>
    </row>
    <row r="144" spans="1:19" s="18" customFormat="1" ht="65.25" customHeight="1">
      <c r="A144" s="73"/>
      <c r="B144" s="101" t="s">
        <v>68</v>
      </c>
      <c r="C144" s="154"/>
      <c r="D144" s="150">
        <f>F144+H144+J144+L144</f>
        <v>269.7</v>
      </c>
      <c r="E144" s="150">
        <f>G144+I144+K144+M144</f>
        <v>269.7</v>
      </c>
      <c r="F144" s="150">
        <v>0</v>
      </c>
      <c r="G144" s="150">
        <v>0</v>
      </c>
      <c r="H144" s="150">
        <v>0</v>
      </c>
      <c r="I144" s="150">
        <v>0</v>
      </c>
      <c r="J144" s="150">
        <v>269.7</v>
      </c>
      <c r="K144" s="150">
        <v>269.7</v>
      </c>
      <c r="L144" s="150">
        <v>0</v>
      </c>
      <c r="M144" s="150">
        <v>0</v>
      </c>
      <c r="N144" s="73">
        <v>100</v>
      </c>
      <c r="O144" s="100">
        <f aca="true" t="shared" si="46" ref="O144:O162">E144/D144*100</f>
        <v>100</v>
      </c>
      <c r="P144" s="101" t="s">
        <v>255</v>
      </c>
      <c r="Q144" s="150">
        <v>6</v>
      </c>
      <c r="R144" s="150">
        <v>6</v>
      </c>
      <c r="S144" s="150">
        <v>100</v>
      </c>
    </row>
    <row r="145" spans="1:19" s="19" customFormat="1" ht="72" customHeight="1">
      <c r="A145" s="154"/>
      <c r="B145" s="101" t="s">
        <v>69</v>
      </c>
      <c r="C145" s="154"/>
      <c r="D145" s="150">
        <f t="shared" si="42"/>
        <v>0</v>
      </c>
      <c r="E145" s="150">
        <f t="shared" si="42"/>
        <v>0</v>
      </c>
      <c r="F145" s="150">
        <v>0</v>
      </c>
      <c r="G145" s="150">
        <v>0</v>
      </c>
      <c r="H145" s="150">
        <v>0</v>
      </c>
      <c r="I145" s="150">
        <v>0</v>
      </c>
      <c r="J145" s="150">
        <v>0</v>
      </c>
      <c r="K145" s="150">
        <v>0</v>
      </c>
      <c r="L145" s="150">
        <v>0</v>
      </c>
      <c r="M145" s="150">
        <v>0</v>
      </c>
      <c r="N145" s="156">
        <v>0</v>
      </c>
      <c r="O145" s="100">
        <v>0</v>
      </c>
      <c r="P145" s="101" t="s">
        <v>70</v>
      </c>
      <c r="Q145" s="150">
        <v>145</v>
      </c>
      <c r="R145" s="150">
        <v>145</v>
      </c>
      <c r="S145" s="150">
        <v>100</v>
      </c>
    </row>
    <row r="146" spans="1:19" s="3" customFormat="1" ht="55.5" customHeight="1">
      <c r="A146" s="154"/>
      <c r="B146" s="101" t="s">
        <v>71</v>
      </c>
      <c r="C146" s="154"/>
      <c r="D146" s="150">
        <f t="shared" si="42"/>
        <v>6.6</v>
      </c>
      <c r="E146" s="150">
        <f t="shared" si="42"/>
        <v>6.6</v>
      </c>
      <c r="F146" s="150">
        <v>0</v>
      </c>
      <c r="G146" s="150">
        <v>0</v>
      </c>
      <c r="H146" s="150">
        <v>0</v>
      </c>
      <c r="I146" s="150">
        <v>0</v>
      </c>
      <c r="J146" s="150">
        <v>6.6</v>
      </c>
      <c r="K146" s="150">
        <v>6.6</v>
      </c>
      <c r="L146" s="150">
        <v>0</v>
      </c>
      <c r="M146" s="150">
        <v>0</v>
      </c>
      <c r="N146" s="156">
        <v>0</v>
      </c>
      <c r="O146" s="100">
        <v>0</v>
      </c>
      <c r="P146" s="101" t="s">
        <v>187</v>
      </c>
      <c r="Q146" s="150">
        <v>3</v>
      </c>
      <c r="R146" s="150">
        <v>3</v>
      </c>
      <c r="S146" s="150">
        <v>100</v>
      </c>
    </row>
    <row r="147" spans="1:19" s="3" customFormat="1" ht="49.5" customHeight="1">
      <c r="A147" s="73" t="s">
        <v>90</v>
      </c>
      <c r="B147" s="101" t="s">
        <v>480</v>
      </c>
      <c r="C147" s="76"/>
      <c r="D147" s="200">
        <f>D148+D149+D150+D151+D152</f>
        <v>19458.8</v>
      </c>
      <c r="E147" s="76">
        <f>E148+E149+E150+E151+E152</f>
        <v>19458.8</v>
      </c>
      <c r="F147" s="76">
        <f aca="true" t="shared" si="47" ref="F147:M147">F148+F149+F150+F151+F152</f>
        <v>0</v>
      </c>
      <c r="G147" s="76">
        <f t="shared" si="47"/>
        <v>0</v>
      </c>
      <c r="H147" s="76">
        <f t="shared" si="47"/>
        <v>1207.6</v>
      </c>
      <c r="I147" s="76">
        <f t="shared" si="47"/>
        <v>1207.6</v>
      </c>
      <c r="J147" s="76">
        <f>J148+J149+J150+J151+J152</f>
        <v>18251.2</v>
      </c>
      <c r="K147" s="76">
        <f>K148+K149+K150+K151+K152</f>
        <v>18251.2</v>
      </c>
      <c r="L147" s="76">
        <f t="shared" si="47"/>
        <v>0</v>
      </c>
      <c r="M147" s="76">
        <f t="shared" si="47"/>
        <v>0</v>
      </c>
      <c r="N147" s="76">
        <v>100</v>
      </c>
      <c r="O147" s="100">
        <f t="shared" si="46"/>
        <v>100</v>
      </c>
      <c r="P147" s="181"/>
      <c r="Q147" s="76"/>
      <c r="R147" s="76"/>
      <c r="S147" s="76"/>
    </row>
    <row r="148" spans="1:19" s="3" customFormat="1" ht="59.25" customHeight="1">
      <c r="A148" s="73"/>
      <c r="B148" s="101" t="s">
        <v>72</v>
      </c>
      <c r="C148" s="73"/>
      <c r="D148" s="201">
        <f>F148+H148+J148+L148</f>
        <v>16606</v>
      </c>
      <c r="E148" s="73">
        <f>G148+I148+K148+M148</f>
        <v>16606</v>
      </c>
      <c r="F148" s="73">
        <v>0</v>
      </c>
      <c r="G148" s="73">
        <v>0</v>
      </c>
      <c r="H148" s="73">
        <v>1023</v>
      </c>
      <c r="I148" s="73">
        <v>1023</v>
      </c>
      <c r="J148" s="73">
        <v>15583</v>
      </c>
      <c r="K148" s="73">
        <v>15583</v>
      </c>
      <c r="L148" s="73">
        <v>0</v>
      </c>
      <c r="M148" s="73">
        <v>0</v>
      </c>
      <c r="N148" s="73">
        <v>100</v>
      </c>
      <c r="O148" s="100">
        <f t="shared" si="46"/>
        <v>100</v>
      </c>
      <c r="P148" s="199" t="s">
        <v>225</v>
      </c>
      <c r="Q148" s="73">
        <v>100</v>
      </c>
      <c r="R148" s="73">
        <v>100</v>
      </c>
      <c r="S148" s="73">
        <v>100</v>
      </c>
    </row>
    <row r="149" spans="1:19" s="3" customFormat="1" ht="58.5" customHeight="1">
      <c r="A149" s="73"/>
      <c r="B149" s="101" t="s">
        <v>73</v>
      </c>
      <c r="C149" s="154"/>
      <c r="D149" s="201">
        <f t="shared" si="42"/>
        <v>184.6</v>
      </c>
      <c r="E149" s="73">
        <f t="shared" si="42"/>
        <v>184.6</v>
      </c>
      <c r="F149" s="150">
        <v>0</v>
      </c>
      <c r="G149" s="150">
        <v>0</v>
      </c>
      <c r="H149" s="150">
        <v>184.6</v>
      </c>
      <c r="I149" s="150">
        <v>184.6</v>
      </c>
      <c r="J149" s="150">
        <v>0</v>
      </c>
      <c r="K149" s="150">
        <v>0</v>
      </c>
      <c r="L149" s="150">
        <v>0</v>
      </c>
      <c r="M149" s="150">
        <v>0</v>
      </c>
      <c r="N149" s="156">
        <v>100</v>
      </c>
      <c r="O149" s="100">
        <f t="shared" si="46"/>
        <v>100</v>
      </c>
      <c r="P149" s="101" t="s">
        <v>311</v>
      </c>
      <c r="Q149" s="150">
        <v>55</v>
      </c>
      <c r="R149" s="150">
        <v>55</v>
      </c>
      <c r="S149" s="150">
        <v>100</v>
      </c>
    </row>
    <row r="150" spans="1:19" s="19" customFormat="1" ht="114" customHeight="1">
      <c r="A150" s="73"/>
      <c r="B150" s="101" t="s">
        <v>74</v>
      </c>
      <c r="C150" s="154"/>
      <c r="D150" s="201">
        <f t="shared" si="42"/>
        <v>0</v>
      </c>
      <c r="E150" s="73">
        <f t="shared" si="42"/>
        <v>0</v>
      </c>
      <c r="F150" s="150">
        <v>0</v>
      </c>
      <c r="G150" s="150">
        <v>0</v>
      </c>
      <c r="H150" s="150">
        <v>0</v>
      </c>
      <c r="I150" s="150">
        <v>0</v>
      </c>
      <c r="J150" s="150">
        <v>0</v>
      </c>
      <c r="K150" s="150">
        <v>0</v>
      </c>
      <c r="L150" s="150">
        <v>0</v>
      </c>
      <c r="M150" s="150">
        <v>0</v>
      </c>
      <c r="N150" s="156">
        <v>0</v>
      </c>
      <c r="O150" s="100">
        <v>0</v>
      </c>
      <c r="P150" s="101" t="s">
        <v>75</v>
      </c>
      <c r="Q150" s="150">
        <v>2177</v>
      </c>
      <c r="R150" s="150">
        <v>2177</v>
      </c>
      <c r="S150" s="150">
        <v>100</v>
      </c>
    </row>
    <row r="151" spans="1:19" s="3" customFormat="1" ht="34.5">
      <c r="A151" s="73"/>
      <c r="B151" s="101" t="s">
        <v>76</v>
      </c>
      <c r="C151" s="73"/>
      <c r="D151" s="201">
        <f t="shared" si="42"/>
        <v>0</v>
      </c>
      <c r="E151" s="73">
        <f t="shared" si="42"/>
        <v>0</v>
      </c>
      <c r="F151" s="73">
        <v>0</v>
      </c>
      <c r="G151" s="73">
        <v>0</v>
      </c>
      <c r="H151" s="73">
        <v>0</v>
      </c>
      <c r="I151" s="73">
        <v>0</v>
      </c>
      <c r="J151" s="73">
        <v>0</v>
      </c>
      <c r="K151" s="73">
        <v>0</v>
      </c>
      <c r="L151" s="73">
        <v>0</v>
      </c>
      <c r="M151" s="73">
        <v>0</v>
      </c>
      <c r="N151" s="73">
        <v>0</v>
      </c>
      <c r="O151" s="100">
        <v>0</v>
      </c>
      <c r="P151" s="101"/>
      <c r="Q151" s="73"/>
      <c r="R151" s="73"/>
      <c r="S151" s="73"/>
    </row>
    <row r="152" spans="1:19" s="15" customFormat="1" ht="78" customHeight="1">
      <c r="A152" s="154"/>
      <c r="B152" s="101" t="s">
        <v>77</v>
      </c>
      <c r="C152" s="73"/>
      <c r="D152" s="201">
        <f t="shared" si="42"/>
        <v>2668.2</v>
      </c>
      <c r="E152" s="73">
        <f t="shared" si="42"/>
        <v>2668.2</v>
      </c>
      <c r="F152" s="73">
        <v>0</v>
      </c>
      <c r="G152" s="73">
        <v>0</v>
      </c>
      <c r="H152" s="73">
        <v>0</v>
      </c>
      <c r="I152" s="73">
        <v>0</v>
      </c>
      <c r="J152" s="73">
        <v>2668.2</v>
      </c>
      <c r="K152" s="73">
        <v>2668.2</v>
      </c>
      <c r="L152" s="73">
        <v>0</v>
      </c>
      <c r="M152" s="73">
        <v>0</v>
      </c>
      <c r="N152" s="73">
        <v>100</v>
      </c>
      <c r="O152" s="100">
        <f t="shared" si="46"/>
        <v>100</v>
      </c>
      <c r="P152" s="101" t="s">
        <v>227</v>
      </c>
      <c r="Q152" s="73">
        <v>1906.6</v>
      </c>
      <c r="R152" s="73">
        <v>1906.6</v>
      </c>
      <c r="S152" s="73">
        <v>100</v>
      </c>
    </row>
    <row r="153" spans="1:19" s="16" customFormat="1" ht="51.75" customHeight="1">
      <c r="A153" s="73" t="s">
        <v>364</v>
      </c>
      <c r="B153" s="101" t="s">
        <v>481</v>
      </c>
      <c r="C153" s="76"/>
      <c r="D153" s="151">
        <f aca="true" t="shared" si="48" ref="D153:M153">D154+D155+D156+D157+D158</f>
        <v>8599.1</v>
      </c>
      <c r="E153" s="151">
        <f t="shared" si="48"/>
        <v>8599.1</v>
      </c>
      <c r="F153" s="76">
        <f t="shared" si="48"/>
        <v>89</v>
      </c>
      <c r="G153" s="76">
        <f t="shared" si="48"/>
        <v>89</v>
      </c>
      <c r="H153" s="76">
        <f t="shared" si="48"/>
        <v>16</v>
      </c>
      <c r="I153" s="76">
        <f t="shared" si="48"/>
        <v>16</v>
      </c>
      <c r="J153" s="76">
        <f t="shared" si="48"/>
        <v>8494.1</v>
      </c>
      <c r="K153" s="76">
        <f t="shared" si="48"/>
        <v>8494.1</v>
      </c>
      <c r="L153" s="76">
        <f t="shared" si="48"/>
        <v>0</v>
      </c>
      <c r="M153" s="76">
        <f t="shared" si="48"/>
        <v>0</v>
      </c>
      <c r="N153" s="76">
        <v>100</v>
      </c>
      <c r="O153" s="102">
        <f t="shared" si="46"/>
        <v>100</v>
      </c>
      <c r="P153" s="181"/>
      <c r="Q153" s="76"/>
      <c r="R153" s="76"/>
      <c r="S153" s="76"/>
    </row>
    <row r="154" spans="1:19" ht="76.5" customHeight="1">
      <c r="A154" s="73"/>
      <c r="B154" s="101" t="s">
        <v>78</v>
      </c>
      <c r="C154" s="73"/>
      <c r="D154" s="150">
        <f t="shared" si="42"/>
        <v>8434.1</v>
      </c>
      <c r="E154" s="150">
        <f t="shared" si="42"/>
        <v>8434.1</v>
      </c>
      <c r="F154" s="73">
        <v>0</v>
      </c>
      <c r="G154" s="73">
        <v>0</v>
      </c>
      <c r="H154" s="73">
        <v>0</v>
      </c>
      <c r="I154" s="73">
        <v>0</v>
      </c>
      <c r="J154" s="73">
        <v>8434.1</v>
      </c>
      <c r="K154" s="73">
        <v>8434.1</v>
      </c>
      <c r="L154" s="73">
        <v>0</v>
      </c>
      <c r="M154" s="73">
        <v>0</v>
      </c>
      <c r="N154" s="73">
        <v>100</v>
      </c>
      <c r="O154" s="102">
        <f t="shared" si="46"/>
        <v>100</v>
      </c>
      <c r="P154" s="199" t="s">
        <v>225</v>
      </c>
      <c r="Q154" s="73">
        <v>100</v>
      </c>
      <c r="R154" s="73">
        <v>100</v>
      </c>
      <c r="S154" s="73">
        <v>100</v>
      </c>
    </row>
    <row r="155" spans="1:19" ht="48" customHeight="1">
      <c r="A155" s="73"/>
      <c r="B155" s="101" t="s">
        <v>79</v>
      </c>
      <c r="C155" s="73"/>
      <c r="D155" s="150">
        <f t="shared" si="42"/>
        <v>9</v>
      </c>
      <c r="E155" s="150">
        <f t="shared" si="42"/>
        <v>9</v>
      </c>
      <c r="F155" s="73">
        <v>8</v>
      </c>
      <c r="G155" s="73">
        <v>8</v>
      </c>
      <c r="H155" s="73">
        <v>1</v>
      </c>
      <c r="I155" s="73">
        <v>1</v>
      </c>
      <c r="J155" s="73">
        <v>0</v>
      </c>
      <c r="K155" s="73">
        <v>0</v>
      </c>
      <c r="L155" s="73">
        <v>0</v>
      </c>
      <c r="M155" s="73">
        <v>0</v>
      </c>
      <c r="N155" s="73">
        <v>100</v>
      </c>
      <c r="O155" s="102">
        <f t="shared" si="46"/>
        <v>100</v>
      </c>
      <c r="P155" s="101" t="s">
        <v>80</v>
      </c>
      <c r="Q155" s="73">
        <v>539</v>
      </c>
      <c r="R155" s="73">
        <v>539</v>
      </c>
      <c r="S155" s="73">
        <v>100</v>
      </c>
    </row>
    <row r="156" spans="1:19" s="3" customFormat="1" ht="69">
      <c r="A156" s="73"/>
      <c r="B156" s="101" t="s">
        <v>81</v>
      </c>
      <c r="C156" s="150"/>
      <c r="D156" s="150">
        <f t="shared" si="42"/>
        <v>97</v>
      </c>
      <c r="E156" s="150">
        <f t="shared" si="42"/>
        <v>97</v>
      </c>
      <c r="F156" s="150">
        <v>81</v>
      </c>
      <c r="G156" s="150">
        <v>81</v>
      </c>
      <c r="H156" s="150">
        <v>15</v>
      </c>
      <c r="I156" s="150">
        <v>15</v>
      </c>
      <c r="J156" s="150">
        <v>1</v>
      </c>
      <c r="K156" s="150">
        <v>1</v>
      </c>
      <c r="L156" s="150">
        <v>0</v>
      </c>
      <c r="M156" s="150">
        <v>0</v>
      </c>
      <c r="N156" s="156">
        <v>100</v>
      </c>
      <c r="O156" s="102">
        <f t="shared" si="46"/>
        <v>100</v>
      </c>
      <c r="P156" s="101" t="s">
        <v>256</v>
      </c>
      <c r="Q156" s="150">
        <v>2</v>
      </c>
      <c r="R156" s="150">
        <v>2</v>
      </c>
      <c r="S156" s="150">
        <v>100</v>
      </c>
    </row>
    <row r="157" spans="1:19" s="3" customFormat="1" ht="57.75" customHeight="1">
      <c r="A157" s="73"/>
      <c r="B157" s="101" t="s">
        <v>82</v>
      </c>
      <c r="C157" s="150"/>
      <c r="D157" s="150">
        <f t="shared" si="42"/>
        <v>59</v>
      </c>
      <c r="E157" s="150">
        <f t="shared" si="42"/>
        <v>59</v>
      </c>
      <c r="F157" s="150">
        <v>0</v>
      </c>
      <c r="G157" s="150">
        <v>0</v>
      </c>
      <c r="H157" s="150">
        <v>0</v>
      </c>
      <c r="I157" s="150">
        <v>0</v>
      </c>
      <c r="J157" s="150">
        <v>59</v>
      </c>
      <c r="K157" s="150">
        <v>59</v>
      </c>
      <c r="L157" s="150">
        <v>0</v>
      </c>
      <c r="M157" s="150">
        <v>0</v>
      </c>
      <c r="N157" s="156">
        <v>100</v>
      </c>
      <c r="O157" s="102">
        <f t="shared" si="46"/>
        <v>100</v>
      </c>
      <c r="P157" s="101" t="s">
        <v>83</v>
      </c>
      <c r="Q157" s="150">
        <v>914</v>
      </c>
      <c r="R157" s="150">
        <v>914</v>
      </c>
      <c r="S157" s="150">
        <v>100</v>
      </c>
    </row>
    <row r="158" spans="1:19" s="3" customFormat="1" ht="45.75" customHeight="1">
      <c r="A158" s="73"/>
      <c r="B158" s="101" t="s">
        <v>226</v>
      </c>
      <c r="C158" s="150"/>
      <c r="D158" s="150">
        <f>F158+H158+J158+L158</f>
        <v>0</v>
      </c>
      <c r="E158" s="150">
        <f>G158+I158+K158+M158</f>
        <v>0</v>
      </c>
      <c r="F158" s="150">
        <v>0</v>
      </c>
      <c r="G158" s="150">
        <v>0</v>
      </c>
      <c r="H158" s="150">
        <v>0</v>
      </c>
      <c r="I158" s="150">
        <v>0</v>
      </c>
      <c r="J158" s="150">
        <v>0</v>
      </c>
      <c r="K158" s="150">
        <v>0</v>
      </c>
      <c r="L158" s="150">
        <v>0</v>
      </c>
      <c r="M158" s="150">
        <v>0</v>
      </c>
      <c r="N158" s="156">
        <v>0</v>
      </c>
      <c r="O158" s="102">
        <v>0</v>
      </c>
      <c r="P158" s="101"/>
      <c r="Q158" s="150"/>
      <c r="R158" s="150"/>
      <c r="S158" s="150"/>
    </row>
    <row r="159" spans="1:19" s="3" customFormat="1" ht="64.5" customHeight="1">
      <c r="A159" s="73" t="s">
        <v>365</v>
      </c>
      <c r="B159" s="101" t="s">
        <v>482</v>
      </c>
      <c r="C159" s="76"/>
      <c r="D159" s="76">
        <f aca="true" t="shared" si="49" ref="D159:M159">D160</f>
        <v>2982.4</v>
      </c>
      <c r="E159" s="76">
        <f t="shared" si="49"/>
        <v>2982.4</v>
      </c>
      <c r="F159" s="76">
        <f t="shared" si="49"/>
        <v>0</v>
      </c>
      <c r="G159" s="76">
        <f t="shared" si="49"/>
        <v>0</v>
      </c>
      <c r="H159" s="76">
        <f t="shared" si="49"/>
        <v>0</v>
      </c>
      <c r="I159" s="76">
        <f t="shared" si="49"/>
        <v>0</v>
      </c>
      <c r="J159" s="76">
        <f t="shared" si="49"/>
        <v>2982.4</v>
      </c>
      <c r="K159" s="76">
        <f t="shared" si="49"/>
        <v>2982.4</v>
      </c>
      <c r="L159" s="76">
        <f t="shared" si="49"/>
        <v>0</v>
      </c>
      <c r="M159" s="76">
        <f t="shared" si="49"/>
        <v>0</v>
      </c>
      <c r="N159" s="76">
        <v>100</v>
      </c>
      <c r="O159" s="100">
        <f t="shared" si="46"/>
        <v>100</v>
      </c>
      <c r="P159" s="181"/>
      <c r="Q159" s="76"/>
      <c r="R159" s="76"/>
      <c r="S159" s="76"/>
    </row>
    <row r="160" spans="1:19" s="17" customFormat="1" ht="80.25" customHeight="1">
      <c r="A160" s="73"/>
      <c r="B160" s="101" t="s">
        <v>84</v>
      </c>
      <c r="C160" s="73"/>
      <c r="D160" s="73">
        <f>F160+H160+J160+L160</f>
        <v>2982.4</v>
      </c>
      <c r="E160" s="73">
        <f>G160+I160+K160+M160</f>
        <v>2982.4</v>
      </c>
      <c r="F160" s="73">
        <v>0</v>
      </c>
      <c r="G160" s="73">
        <v>0</v>
      </c>
      <c r="H160" s="73">
        <v>0</v>
      </c>
      <c r="I160" s="73">
        <v>0</v>
      </c>
      <c r="J160" s="73">
        <v>2982.4</v>
      </c>
      <c r="K160" s="73">
        <v>2982.4</v>
      </c>
      <c r="L160" s="73">
        <v>0</v>
      </c>
      <c r="M160" s="73">
        <v>0</v>
      </c>
      <c r="N160" s="73">
        <v>100</v>
      </c>
      <c r="O160" s="100">
        <f t="shared" si="46"/>
        <v>100</v>
      </c>
      <c r="P160" s="101" t="s">
        <v>188</v>
      </c>
      <c r="Q160" s="73">
        <v>5</v>
      </c>
      <c r="R160" s="73">
        <v>5</v>
      </c>
      <c r="S160" s="73">
        <v>100</v>
      </c>
    </row>
    <row r="161" spans="1:19" ht="82.5" customHeight="1">
      <c r="A161" s="73" t="s">
        <v>366</v>
      </c>
      <c r="B161" s="101" t="s">
        <v>483</v>
      </c>
      <c r="C161" s="76"/>
      <c r="D161" s="76">
        <f>D162</f>
        <v>1632.6</v>
      </c>
      <c r="E161" s="76">
        <f>E162</f>
        <v>1632.6</v>
      </c>
      <c r="F161" s="76">
        <f aca="true" t="shared" si="50" ref="F161:M161">F162</f>
        <v>0</v>
      </c>
      <c r="G161" s="76">
        <f t="shared" si="50"/>
        <v>0</v>
      </c>
      <c r="H161" s="76">
        <f t="shared" si="50"/>
        <v>0</v>
      </c>
      <c r="I161" s="76">
        <f t="shared" si="50"/>
        <v>0</v>
      </c>
      <c r="J161" s="76">
        <f>J162</f>
        <v>1632.6</v>
      </c>
      <c r="K161" s="76">
        <f>K162</f>
        <v>1632.6</v>
      </c>
      <c r="L161" s="76">
        <f t="shared" si="50"/>
        <v>0</v>
      </c>
      <c r="M161" s="76">
        <f t="shared" si="50"/>
        <v>0</v>
      </c>
      <c r="N161" s="76">
        <v>100</v>
      </c>
      <c r="O161" s="102">
        <f t="shared" si="46"/>
        <v>100</v>
      </c>
      <c r="P161" s="181"/>
      <c r="Q161" s="76"/>
      <c r="R161" s="76"/>
      <c r="S161" s="76"/>
    </row>
    <row r="162" spans="1:19" s="3" customFormat="1" ht="72.75" customHeight="1" thickBot="1">
      <c r="A162" s="192"/>
      <c r="B162" s="116" t="s">
        <v>85</v>
      </c>
      <c r="C162" s="117"/>
      <c r="D162" s="117">
        <f>F162+H162+J162+L162</f>
        <v>1632.6</v>
      </c>
      <c r="E162" s="117">
        <f>G162+I162+K162+M162</f>
        <v>1632.6</v>
      </c>
      <c r="F162" s="117">
        <v>0</v>
      </c>
      <c r="G162" s="117">
        <v>0</v>
      </c>
      <c r="H162" s="117">
        <v>0</v>
      </c>
      <c r="I162" s="117">
        <v>0</v>
      </c>
      <c r="J162" s="117">
        <v>1632.6</v>
      </c>
      <c r="K162" s="117">
        <v>1632.6</v>
      </c>
      <c r="L162" s="117">
        <v>0</v>
      </c>
      <c r="M162" s="117">
        <v>0</v>
      </c>
      <c r="N162" s="117">
        <v>100</v>
      </c>
      <c r="O162" s="202">
        <f t="shared" si="46"/>
        <v>100</v>
      </c>
      <c r="P162" s="116" t="s">
        <v>228</v>
      </c>
      <c r="Q162" s="117">
        <v>100</v>
      </c>
      <c r="R162" s="117">
        <v>100</v>
      </c>
      <c r="S162" s="117">
        <v>100</v>
      </c>
    </row>
    <row r="163" spans="1:19" s="3" customFormat="1" ht="69.75" thickBot="1">
      <c r="A163" s="203">
        <v>7</v>
      </c>
      <c r="B163" s="161" t="s">
        <v>367</v>
      </c>
      <c r="C163" s="122" t="s">
        <v>14</v>
      </c>
      <c r="D163" s="122">
        <f aca="true" t="shared" si="51" ref="D163:E170">F163+H163+J163+L163</f>
        <v>0</v>
      </c>
      <c r="E163" s="122">
        <f t="shared" si="51"/>
        <v>0</v>
      </c>
      <c r="F163" s="122">
        <f aca="true" t="shared" si="52" ref="F163:M163">F164+F168</f>
        <v>0</v>
      </c>
      <c r="G163" s="122">
        <f t="shared" si="52"/>
        <v>0</v>
      </c>
      <c r="H163" s="122">
        <f t="shared" si="52"/>
        <v>0</v>
      </c>
      <c r="I163" s="122">
        <f t="shared" si="52"/>
        <v>0</v>
      </c>
      <c r="J163" s="122">
        <f t="shared" si="52"/>
        <v>0</v>
      </c>
      <c r="K163" s="122">
        <f t="shared" si="52"/>
        <v>0</v>
      </c>
      <c r="L163" s="122">
        <f t="shared" si="52"/>
        <v>0</v>
      </c>
      <c r="M163" s="122">
        <f t="shared" si="52"/>
        <v>0</v>
      </c>
      <c r="N163" s="122">
        <v>0</v>
      </c>
      <c r="O163" s="204">
        <v>0</v>
      </c>
      <c r="P163" s="161"/>
      <c r="Q163" s="122"/>
      <c r="R163" s="122"/>
      <c r="S163" s="205"/>
    </row>
    <row r="164" spans="1:19" ht="34.5">
      <c r="A164" s="130" t="s">
        <v>368</v>
      </c>
      <c r="B164" s="133" t="s">
        <v>484</v>
      </c>
      <c r="C164" s="130"/>
      <c r="D164" s="129">
        <f t="shared" si="51"/>
        <v>0</v>
      </c>
      <c r="E164" s="129">
        <f t="shared" si="51"/>
        <v>0</v>
      </c>
      <c r="F164" s="129">
        <f aca="true" t="shared" si="53" ref="F164:M164">F165+F166+F167</f>
        <v>0</v>
      </c>
      <c r="G164" s="129">
        <f t="shared" si="53"/>
        <v>0</v>
      </c>
      <c r="H164" s="129">
        <f t="shared" si="53"/>
        <v>0</v>
      </c>
      <c r="I164" s="129">
        <f t="shared" si="53"/>
        <v>0</v>
      </c>
      <c r="J164" s="129">
        <f t="shared" si="53"/>
        <v>0</v>
      </c>
      <c r="K164" s="129">
        <f t="shared" si="53"/>
        <v>0</v>
      </c>
      <c r="L164" s="129">
        <f t="shared" si="53"/>
        <v>0</v>
      </c>
      <c r="M164" s="129">
        <f t="shared" si="53"/>
        <v>0</v>
      </c>
      <c r="N164" s="129">
        <v>0</v>
      </c>
      <c r="O164" s="129">
        <v>0</v>
      </c>
      <c r="P164" s="133"/>
      <c r="Q164" s="130"/>
      <c r="R164" s="130"/>
      <c r="S164" s="130"/>
    </row>
    <row r="165" spans="1:19" ht="72.75" customHeight="1">
      <c r="A165" s="73"/>
      <c r="B165" s="101" t="s">
        <v>205</v>
      </c>
      <c r="C165" s="73"/>
      <c r="D165" s="73">
        <f t="shared" si="51"/>
        <v>0</v>
      </c>
      <c r="E165" s="73">
        <f t="shared" si="51"/>
        <v>0</v>
      </c>
      <c r="F165" s="73">
        <v>0</v>
      </c>
      <c r="G165" s="73">
        <v>0</v>
      </c>
      <c r="H165" s="73">
        <v>0</v>
      </c>
      <c r="I165" s="73">
        <v>0</v>
      </c>
      <c r="J165" s="73">
        <v>0</v>
      </c>
      <c r="K165" s="73">
        <v>0</v>
      </c>
      <c r="L165" s="73">
        <v>0</v>
      </c>
      <c r="M165" s="73">
        <v>0</v>
      </c>
      <c r="N165" s="73">
        <v>0</v>
      </c>
      <c r="O165" s="73">
        <v>0</v>
      </c>
      <c r="P165" s="101"/>
      <c r="Q165" s="73"/>
      <c r="R165" s="73"/>
      <c r="S165" s="73"/>
    </row>
    <row r="166" spans="1:19" ht="57" customHeight="1">
      <c r="A166" s="73"/>
      <c r="B166" s="101" t="s">
        <v>86</v>
      </c>
      <c r="C166" s="73"/>
      <c r="D166" s="73">
        <f t="shared" si="51"/>
        <v>0</v>
      </c>
      <c r="E166" s="73">
        <f t="shared" si="51"/>
        <v>0</v>
      </c>
      <c r="F166" s="73">
        <v>0</v>
      </c>
      <c r="G166" s="73">
        <v>0</v>
      </c>
      <c r="H166" s="73">
        <v>0</v>
      </c>
      <c r="I166" s="73">
        <v>0</v>
      </c>
      <c r="J166" s="73">
        <v>0</v>
      </c>
      <c r="K166" s="73">
        <v>0</v>
      </c>
      <c r="L166" s="73">
        <v>0</v>
      </c>
      <c r="M166" s="73">
        <v>0</v>
      </c>
      <c r="N166" s="73">
        <v>0</v>
      </c>
      <c r="O166" s="73">
        <v>0</v>
      </c>
      <c r="P166" s="101"/>
      <c r="Q166" s="73"/>
      <c r="R166" s="73"/>
      <c r="S166" s="73"/>
    </row>
    <row r="167" spans="1:23" s="17" customFormat="1" ht="85.5" customHeight="1">
      <c r="A167" s="76"/>
      <c r="B167" s="101" t="s">
        <v>87</v>
      </c>
      <c r="C167" s="73"/>
      <c r="D167" s="73">
        <f t="shared" si="51"/>
        <v>0</v>
      </c>
      <c r="E167" s="73">
        <f t="shared" si="51"/>
        <v>0</v>
      </c>
      <c r="F167" s="73">
        <v>0</v>
      </c>
      <c r="G167" s="73">
        <v>0</v>
      </c>
      <c r="H167" s="73">
        <v>0</v>
      </c>
      <c r="I167" s="73">
        <v>0</v>
      </c>
      <c r="J167" s="73">
        <v>0</v>
      </c>
      <c r="K167" s="73">
        <v>0</v>
      </c>
      <c r="L167" s="73">
        <v>0</v>
      </c>
      <c r="M167" s="73">
        <v>0</v>
      </c>
      <c r="N167" s="73">
        <v>0</v>
      </c>
      <c r="O167" s="73">
        <v>0</v>
      </c>
      <c r="P167" s="101"/>
      <c r="Q167" s="73"/>
      <c r="R167" s="73"/>
      <c r="S167" s="73"/>
      <c r="W167" s="17">
        <v>0</v>
      </c>
    </row>
    <row r="168" spans="1:19" ht="42.75" customHeight="1">
      <c r="A168" s="206" t="s">
        <v>175</v>
      </c>
      <c r="B168" s="101" t="s">
        <v>485</v>
      </c>
      <c r="C168" s="73"/>
      <c r="D168" s="73">
        <f t="shared" si="51"/>
        <v>0</v>
      </c>
      <c r="E168" s="73">
        <f t="shared" si="51"/>
        <v>0</v>
      </c>
      <c r="F168" s="76">
        <f aca="true" t="shared" si="54" ref="F168:M168">F169</f>
        <v>0</v>
      </c>
      <c r="G168" s="76">
        <f t="shared" si="54"/>
        <v>0</v>
      </c>
      <c r="H168" s="76">
        <f t="shared" si="54"/>
        <v>0</v>
      </c>
      <c r="I168" s="76">
        <f t="shared" si="54"/>
        <v>0</v>
      </c>
      <c r="J168" s="76">
        <f t="shared" si="54"/>
        <v>0</v>
      </c>
      <c r="K168" s="76">
        <f t="shared" si="54"/>
        <v>0</v>
      </c>
      <c r="L168" s="76">
        <f t="shared" si="54"/>
        <v>0</v>
      </c>
      <c r="M168" s="76">
        <f t="shared" si="54"/>
        <v>0</v>
      </c>
      <c r="N168" s="76">
        <v>0</v>
      </c>
      <c r="O168" s="76">
        <v>0</v>
      </c>
      <c r="P168" s="101"/>
      <c r="Q168" s="73"/>
      <c r="R168" s="73"/>
      <c r="S168" s="73"/>
    </row>
    <row r="169" spans="1:19" ht="63" customHeight="1">
      <c r="A169" s="206"/>
      <c r="B169" s="101" t="s">
        <v>88</v>
      </c>
      <c r="C169" s="73"/>
      <c r="D169" s="73">
        <f>F169+H169+J169+L169</f>
        <v>0</v>
      </c>
      <c r="E169" s="76">
        <f t="shared" si="51"/>
        <v>0</v>
      </c>
      <c r="F169" s="73">
        <v>0</v>
      </c>
      <c r="G169" s="73">
        <v>0</v>
      </c>
      <c r="H169" s="73">
        <v>0</v>
      </c>
      <c r="I169" s="73">
        <v>0</v>
      </c>
      <c r="J169" s="73">
        <v>0</v>
      </c>
      <c r="K169" s="73">
        <v>0</v>
      </c>
      <c r="L169" s="73">
        <v>0</v>
      </c>
      <c r="M169" s="73">
        <v>0</v>
      </c>
      <c r="N169" s="73">
        <v>0</v>
      </c>
      <c r="O169" s="73">
        <v>0</v>
      </c>
      <c r="P169" s="101" t="s">
        <v>251</v>
      </c>
      <c r="Q169" s="73">
        <v>5</v>
      </c>
      <c r="R169" s="73">
        <v>5</v>
      </c>
      <c r="S169" s="73">
        <v>100</v>
      </c>
    </row>
    <row r="170" spans="1:19" s="20" customFormat="1" ht="63" customHeight="1" thickBot="1">
      <c r="A170" s="207"/>
      <c r="B170" s="116" t="s">
        <v>206</v>
      </c>
      <c r="C170" s="117"/>
      <c r="D170" s="117">
        <f>F170+H170+J170+L170</f>
        <v>0</v>
      </c>
      <c r="E170" s="78">
        <f t="shared" si="51"/>
        <v>0</v>
      </c>
      <c r="F170" s="117">
        <v>0</v>
      </c>
      <c r="G170" s="117">
        <v>0</v>
      </c>
      <c r="H170" s="117">
        <v>0</v>
      </c>
      <c r="I170" s="117">
        <v>0</v>
      </c>
      <c r="J170" s="117">
        <v>0</v>
      </c>
      <c r="K170" s="117">
        <v>0</v>
      </c>
      <c r="L170" s="117">
        <v>0</v>
      </c>
      <c r="M170" s="117">
        <v>0</v>
      </c>
      <c r="N170" s="117">
        <v>0</v>
      </c>
      <c r="O170" s="117">
        <v>0</v>
      </c>
      <c r="P170" s="116" t="s">
        <v>252</v>
      </c>
      <c r="Q170" s="117">
        <v>9</v>
      </c>
      <c r="R170" s="117">
        <v>9</v>
      </c>
      <c r="S170" s="117">
        <v>100</v>
      </c>
    </row>
    <row r="171" spans="1:20" s="20" customFormat="1" ht="93.75" customHeight="1" thickBot="1">
      <c r="A171" s="141">
        <v>8</v>
      </c>
      <c r="B171" s="161" t="s">
        <v>397</v>
      </c>
      <c r="C171" s="122" t="s">
        <v>244</v>
      </c>
      <c r="D171" s="124">
        <f>F171+H171+J171+L171</f>
        <v>8106.500000000001</v>
      </c>
      <c r="E171" s="124">
        <f>G171+I171+K171+M171</f>
        <v>8065.800000000001</v>
      </c>
      <c r="F171" s="123">
        <f>F172+F176</f>
        <v>0</v>
      </c>
      <c r="G171" s="123">
        <f aca="true" t="shared" si="55" ref="G171:M171">G172+G176</f>
        <v>0</v>
      </c>
      <c r="H171" s="123">
        <f t="shared" si="55"/>
        <v>654.8</v>
      </c>
      <c r="I171" s="123">
        <f t="shared" si="55"/>
        <v>614.1</v>
      </c>
      <c r="J171" s="123">
        <f t="shared" si="55"/>
        <v>7451.700000000001</v>
      </c>
      <c r="K171" s="123">
        <f t="shared" si="55"/>
        <v>7451.700000000001</v>
      </c>
      <c r="L171" s="123">
        <f t="shared" si="55"/>
        <v>0</v>
      </c>
      <c r="M171" s="123">
        <f t="shared" si="55"/>
        <v>0</v>
      </c>
      <c r="N171" s="123">
        <v>100</v>
      </c>
      <c r="O171" s="258">
        <f>(E171/D171)*100</f>
        <v>99.49793375686178</v>
      </c>
      <c r="P171" s="123"/>
      <c r="Q171" s="123"/>
      <c r="R171" s="123"/>
      <c r="S171" s="127"/>
      <c r="T171" s="48"/>
    </row>
    <row r="172" spans="1:20" s="17" customFormat="1" ht="52.5" customHeight="1">
      <c r="A172" s="208" t="s">
        <v>329</v>
      </c>
      <c r="B172" s="209" t="s">
        <v>486</v>
      </c>
      <c r="C172" s="130"/>
      <c r="D172" s="131">
        <f>D173+D174+D175</f>
        <v>655.4</v>
      </c>
      <c r="E172" s="131">
        <f>E173+E174+E175</f>
        <v>614.7</v>
      </c>
      <c r="F172" s="210">
        <f>F173+F174+F175</f>
        <v>0</v>
      </c>
      <c r="G172" s="210">
        <f aca="true" t="shared" si="56" ref="G172:M172">G173+G174+G175</f>
        <v>0</v>
      </c>
      <c r="H172" s="210">
        <f t="shared" si="56"/>
        <v>654.8</v>
      </c>
      <c r="I172" s="210">
        <f t="shared" si="56"/>
        <v>614.1</v>
      </c>
      <c r="J172" s="210">
        <f t="shared" si="56"/>
        <v>0.6</v>
      </c>
      <c r="K172" s="210">
        <f t="shared" si="56"/>
        <v>0.6</v>
      </c>
      <c r="L172" s="210">
        <f t="shared" si="56"/>
        <v>0</v>
      </c>
      <c r="M172" s="210">
        <f t="shared" si="56"/>
        <v>0</v>
      </c>
      <c r="N172" s="210">
        <v>100</v>
      </c>
      <c r="O172" s="132">
        <f>(E172/D172)*100</f>
        <v>93.79005187671652</v>
      </c>
      <c r="P172" s="147" t="s">
        <v>258</v>
      </c>
      <c r="Q172" s="211">
        <v>1</v>
      </c>
      <c r="R172" s="211">
        <v>1</v>
      </c>
      <c r="S172" s="211">
        <v>100</v>
      </c>
      <c r="T172" s="49"/>
    </row>
    <row r="173" spans="1:19" s="17" customFormat="1" ht="59.25" customHeight="1">
      <c r="A173" s="154"/>
      <c r="B173" s="96" t="s">
        <v>330</v>
      </c>
      <c r="C173" s="73"/>
      <c r="D173" s="104">
        <f aca="true" t="shared" si="57" ref="D173:D181">F173+H173+J173+L173</f>
        <v>0</v>
      </c>
      <c r="E173" s="104">
        <f aca="true" t="shared" si="58" ref="E173:E181">G173+I173+K173+M173</f>
        <v>0</v>
      </c>
      <c r="F173" s="212">
        <v>0</v>
      </c>
      <c r="G173" s="212">
        <v>0</v>
      </c>
      <c r="H173" s="212">
        <v>0</v>
      </c>
      <c r="I173" s="212">
        <v>0</v>
      </c>
      <c r="J173" s="212">
        <v>0</v>
      </c>
      <c r="K173" s="212">
        <v>0</v>
      </c>
      <c r="L173" s="212">
        <v>0</v>
      </c>
      <c r="M173" s="212">
        <v>0</v>
      </c>
      <c r="N173" s="212"/>
      <c r="O173" s="100"/>
      <c r="P173" s="150"/>
      <c r="Q173" s="212"/>
      <c r="R173" s="212"/>
      <c r="S173" s="212"/>
    </row>
    <row r="174" spans="1:19" s="17" customFormat="1" ht="69" customHeight="1">
      <c r="A174" s="154"/>
      <c r="B174" s="96" t="s">
        <v>331</v>
      </c>
      <c r="C174" s="73"/>
      <c r="D174" s="104">
        <f t="shared" si="57"/>
        <v>0</v>
      </c>
      <c r="E174" s="104">
        <f t="shared" si="58"/>
        <v>0</v>
      </c>
      <c r="F174" s="212">
        <v>0</v>
      </c>
      <c r="G174" s="212">
        <v>0</v>
      </c>
      <c r="H174" s="212">
        <v>0</v>
      </c>
      <c r="I174" s="212">
        <v>0</v>
      </c>
      <c r="J174" s="212">
        <v>0</v>
      </c>
      <c r="K174" s="212">
        <v>0</v>
      </c>
      <c r="L174" s="212">
        <v>0</v>
      </c>
      <c r="M174" s="212">
        <v>0</v>
      </c>
      <c r="N174" s="212">
        <v>0</v>
      </c>
      <c r="O174" s="100"/>
      <c r="P174" s="150"/>
      <c r="Q174" s="212"/>
      <c r="R174" s="212"/>
      <c r="S174" s="212"/>
    </row>
    <row r="175" spans="1:19" s="17" customFormat="1" ht="59.25" customHeight="1">
      <c r="A175" s="154"/>
      <c r="B175" s="96" t="s">
        <v>332</v>
      </c>
      <c r="C175" s="73"/>
      <c r="D175" s="104">
        <f t="shared" si="57"/>
        <v>655.4</v>
      </c>
      <c r="E175" s="104">
        <f t="shared" si="58"/>
        <v>614.7</v>
      </c>
      <c r="F175" s="212">
        <v>0</v>
      </c>
      <c r="G175" s="212">
        <v>0</v>
      </c>
      <c r="H175" s="212">
        <v>654.8</v>
      </c>
      <c r="I175" s="212">
        <v>614.1</v>
      </c>
      <c r="J175" s="212">
        <v>0.6</v>
      </c>
      <c r="K175" s="212">
        <v>0.6</v>
      </c>
      <c r="L175" s="212">
        <v>0</v>
      </c>
      <c r="M175" s="212">
        <v>0</v>
      </c>
      <c r="N175" s="212">
        <v>100</v>
      </c>
      <c r="O175" s="100">
        <f>E175/D175*100</f>
        <v>93.79005187671652</v>
      </c>
      <c r="P175" s="150"/>
      <c r="Q175" s="212"/>
      <c r="R175" s="212"/>
      <c r="S175" s="212"/>
    </row>
    <row r="176" spans="1:19" ht="51" customHeight="1">
      <c r="A176" s="206" t="s">
        <v>369</v>
      </c>
      <c r="B176" s="96" t="s">
        <v>487</v>
      </c>
      <c r="C176" s="73"/>
      <c r="D176" s="97">
        <f t="shared" si="57"/>
        <v>7451.1</v>
      </c>
      <c r="E176" s="97">
        <f t="shared" si="58"/>
        <v>7451.1</v>
      </c>
      <c r="F176" s="212">
        <f>F177+F178+F179+F180+F181</f>
        <v>0</v>
      </c>
      <c r="G176" s="212">
        <f aca="true" t="shared" si="59" ref="G176:M176">G177+G178+G179+G180+G181</f>
        <v>0</v>
      </c>
      <c r="H176" s="212">
        <f t="shared" si="59"/>
        <v>0</v>
      </c>
      <c r="I176" s="212">
        <f t="shared" si="59"/>
        <v>0</v>
      </c>
      <c r="J176" s="212">
        <f t="shared" si="59"/>
        <v>7451.1</v>
      </c>
      <c r="K176" s="212">
        <f t="shared" si="59"/>
        <v>7451.1</v>
      </c>
      <c r="L176" s="212">
        <f t="shared" si="59"/>
        <v>0</v>
      </c>
      <c r="M176" s="212">
        <f t="shared" si="59"/>
        <v>0</v>
      </c>
      <c r="N176" s="212">
        <v>100</v>
      </c>
      <c r="O176" s="100">
        <f>(E176/D176)*100</f>
        <v>100</v>
      </c>
      <c r="P176" s="150"/>
      <c r="Q176" s="212"/>
      <c r="R176" s="212"/>
      <c r="S176" s="212"/>
    </row>
    <row r="177" spans="1:19" ht="60" customHeight="1">
      <c r="A177" s="150"/>
      <c r="B177" s="96" t="s">
        <v>333</v>
      </c>
      <c r="C177" s="73"/>
      <c r="D177" s="97">
        <f t="shared" si="57"/>
        <v>0</v>
      </c>
      <c r="E177" s="97">
        <f t="shared" si="58"/>
        <v>0</v>
      </c>
      <c r="F177" s="212">
        <v>0</v>
      </c>
      <c r="G177" s="212">
        <v>0</v>
      </c>
      <c r="H177" s="212">
        <v>0</v>
      </c>
      <c r="I177" s="212">
        <v>0</v>
      </c>
      <c r="J177" s="212">
        <v>0</v>
      </c>
      <c r="K177" s="212">
        <v>0</v>
      </c>
      <c r="L177" s="212">
        <v>0</v>
      </c>
      <c r="M177" s="212">
        <v>0</v>
      </c>
      <c r="N177" s="212">
        <v>0</v>
      </c>
      <c r="O177" s="100">
        <v>0</v>
      </c>
      <c r="P177" s="150"/>
      <c r="Q177" s="212"/>
      <c r="R177" s="212"/>
      <c r="S177" s="212"/>
    </row>
    <row r="178" spans="1:19" ht="78.75" customHeight="1">
      <c r="A178" s="150"/>
      <c r="B178" s="96" t="s">
        <v>334</v>
      </c>
      <c r="C178" s="73"/>
      <c r="D178" s="97">
        <f t="shared" si="57"/>
        <v>543.4</v>
      </c>
      <c r="E178" s="97">
        <f t="shared" si="58"/>
        <v>543.4</v>
      </c>
      <c r="F178" s="212">
        <v>0</v>
      </c>
      <c r="G178" s="212">
        <v>0</v>
      </c>
      <c r="H178" s="212">
        <v>0</v>
      </c>
      <c r="I178" s="212">
        <v>0</v>
      </c>
      <c r="J178" s="212">
        <v>543.4</v>
      </c>
      <c r="K178" s="212">
        <v>543.4</v>
      </c>
      <c r="L178" s="212">
        <v>0</v>
      </c>
      <c r="M178" s="212">
        <v>0</v>
      </c>
      <c r="N178" s="212">
        <v>100</v>
      </c>
      <c r="O178" s="100">
        <f>(E178/D178)*100</f>
        <v>100</v>
      </c>
      <c r="P178" s="150" t="s">
        <v>339</v>
      </c>
      <c r="Q178" s="212">
        <v>30</v>
      </c>
      <c r="R178" s="212">
        <v>30</v>
      </c>
      <c r="S178" s="212">
        <f>R178/Q178*100</f>
        <v>100</v>
      </c>
    </row>
    <row r="179" spans="1:19" ht="78.75" customHeight="1">
      <c r="A179" s="150"/>
      <c r="B179" s="96" t="s">
        <v>335</v>
      </c>
      <c r="C179" s="73"/>
      <c r="D179" s="97">
        <f t="shared" si="57"/>
        <v>499.5</v>
      </c>
      <c r="E179" s="97">
        <f t="shared" si="58"/>
        <v>499.5</v>
      </c>
      <c r="F179" s="212">
        <v>0</v>
      </c>
      <c r="G179" s="212">
        <v>0</v>
      </c>
      <c r="H179" s="212">
        <v>0</v>
      </c>
      <c r="I179" s="212">
        <v>0</v>
      </c>
      <c r="J179" s="212">
        <v>499.5</v>
      </c>
      <c r="K179" s="212">
        <v>499.5</v>
      </c>
      <c r="L179" s="212">
        <v>0</v>
      </c>
      <c r="M179" s="212">
        <v>0</v>
      </c>
      <c r="N179" s="212">
        <v>100</v>
      </c>
      <c r="O179" s="100">
        <f>(E179/D179)*100</f>
        <v>100</v>
      </c>
      <c r="P179" s="150" t="s">
        <v>338</v>
      </c>
      <c r="Q179" s="212">
        <v>50</v>
      </c>
      <c r="R179" s="212">
        <v>50</v>
      </c>
      <c r="S179" s="212">
        <f>R179/Q179*100</f>
        <v>100</v>
      </c>
    </row>
    <row r="180" spans="1:19" ht="63" customHeight="1">
      <c r="A180" s="150"/>
      <c r="B180" s="96" t="s">
        <v>336</v>
      </c>
      <c r="C180" s="73"/>
      <c r="D180" s="97">
        <f t="shared" si="57"/>
        <v>0</v>
      </c>
      <c r="E180" s="97">
        <f t="shared" si="58"/>
        <v>0</v>
      </c>
      <c r="F180" s="212">
        <v>0</v>
      </c>
      <c r="G180" s="212">
        <v>0</v>
      </c>
      <c r="H180" s="212">
        <v>0</v>
      </c>
      <c r="I180" s="212">
        <v>0</v>
      </c>
      <c r="J180" s="212">
        <v>0</v>
      </c>
      <c r="K180" s="212">
        <v>0</v>
      </c>
      <c r="L180" s="212">
        <v>0</v>
      </c>
      <c r="M180" s="212">
        <v>0</v>
      </c>
      <c r="N180" s="212">
        <v>0</v>
      </c>
      <c r="O180" s="100">
        <v>0</v>
      </c>
      <c r="P180" s="150"/>
      <c r="Q180" s="212"/>
      <c r="R180" s="212"/>
      <c r="S180" s="212"/>
    </row>
    <row r="181" spans="1:19" ht="57.75" customHeight="1" thickBot="1">
      <c r="A181" s="158"/>
      <c r="B181" s="213" t="s">
        <v>337</v>
      </c>
      <c r="C181" s="117"/>
      <c r="D181" s="214">
        <f t="shared" si="57"/>
        <v>6408.2</v>
      </c>
      <c r="E181" s="214">
        <f t="shared" si="58"/>
        <v>6408.2</v>
      </c>
      <c r="F181" s="215">
        <v>0</v>
      </c>
      <c r="G181" s="215">
        <v>0</v>
      </c>
      <c r="H181" s="215">
        <v>0</v>
      </c>
      <c r="I181" s="215">
        <v>0</v>
      </c>
      <c r="J181" s="215">
        <v>6408.2</v>
      </c>
      <c r="K181" s="215">
        <v>6408.2</v>
      </c>
      <c r="L181" s="215">
        <v>0</v>
      </c>
      <c r="M181" s="215">
        <v>0</v>
      </c>
      <c r="N181" s="215">
        <v>100</v>
      </c>
      <c r="O181" s="120">
        <f>(E181/D181)*100</f>
        <v>100</v>
      </c>
      <c r="P181" s="158" t="s">
        <v>340</v>
      </c>
      <c r="Q181" s="215">
        <v>100</v>
      </c>
      <c r="R181" s="215">
        <v>100</v>
      </c>
      <c r="S181" s="215">
        <f>R181/Q181*100</f>
        <v>100</v>
      </c>
    </row>
    <row r="182" spans="1:19" s="17" customFormat="1" ht="82.5" customHeight="1" thickBot="1">
      <c r="A182" s="141">
        <v>9</v>
      </c>
      <c r="B182" s="161" t="s">
        <v>370</v>
      </c>
      <c r="C182" s="143" t="s">
        <v>14</v>
      </c>
      <c r="D182" s="163">
        <f aca="true" t="shared" si="60" ref="D182:D209">F182+H182+J182+L182</f>
        <v>51567.25</v>
      </c>
      <c r="E182" s="163">
        <f aca="true" t="shared" si="61" ref="E182:E209">G182+I182+K182+M182</f>
        <v>51567.25</v>
      </c>
      <c r="F182" s="143">
        <f aca="true" t="shared" si="62" ref="F182:M182">F183+F188+F194+F197+F200+F202+F204+F206</f>
        <v>0</v>
      </c>
      <c r="G182" s="143">
        <f t="shared" si="62"/>
        <v>0</v>
      </c>
      <c r="H182" s="143">
        <f t="shared" si="62"/>
        <v>157.7</v>
      </c>
      <c r="I182" s="143">
        <f t="shared" si="62"/>
        <v>157.7</v>
      </c>
      <c r="J182" s="163">
        <f t="shared" si="62"/>
        <v>51409.55</v>
      </c>
      <c r="K182" s="163">
        <f t="shared" si="62"/>
        <v>51409.55</v>
      </c>
      <c r="L182" s="143">
        <f t="shared" si="62"/>
        <v>0</v>
      </c>
      <c r="M182" s="143">
        <f t="shared" si="62"/>
        <v>0</v>
      </c>
      <c r="N182" s="163">
        <v>100</v>
      </c>
      <c r="O182" s="163">
        <f>E182/D182*100</f>
        <v>100</v>
      </c>
      <c r="P182" s="161"/>
      <c r="Q182" s="143"/>
      <c r="R182" s="143"/>
      <c r="S182" s="196"/>
    </row>
    <row r="183" spans="1:19" ht="80.25" customHeight="1">
      <c r="A183" s="216" t="s">
        <v>371</v>
      </c>
      <c r="B183" s="133" t="s">
        <v>488</v>
      </c>
      <c r="C183" s="147"/>
      <c r="D183" s="148">
        <f t="shared" si="60"/>
        <v>1924</v>
      </c>
      <c r="E183" s="148">
        <f t="shared" si="61"/>
        <v>1924</v>
      </c>
      <c r="F183" s="148">
        <f aca="true" t="shared" si="63" ref="F183:M183">F184+F185+F186+F187</f>
        <v>0</v>
      </c>
      <c r="G183" s="148">
        <f t="shared" si="63"/>
        <v>0</v>
      </c>
      <c r="H183" s="148">
        <f t="shared" si="63"/>
        <v>0</v>
      </c>
      <c r="I183" s="148">
        <f t="shared" si="63"/>
        <v>0</v>
      </c>
      <c r="J183" s="148">
        <f t="shared" si="63"/>
        <v>1924</v>
      </c>
      <c r="K183" s="148">
        <f t="shared" si="63"/>
        <v>1924</v>
      </c>
      <c r="L183" s="148">
        <f t="shared" si="63"/>
        <v>0</v>
      </c>
      <c r="M183" s="148">
        <f t="shared" si="63"/>
        <v>0</v>
      </c>
      <c r="N183" s="148">
        <v>100</v>
      </c>
      <c r="O183" s="217">
        <f>E183/D183*100</f>
        <v>100</v>
      </c>
      <c r="P183" s="133" t="s">
        <v>260</v>
      </c>
      <c r="Q183" s="147">
        <v>3</v>
      </c>
      <c r="R183" s="147">
        <v>4</v>
      </c>
      <c r="S183" s="218">
        <f>R183/Q183*100</f>
        <v>133.33333333333331</v>
      </c>
    </row>
    <row r="184" spans="1:19" s="21" customFormat="1" ht="69.75" customHeight="1">
      <c r="A184" s="219"/>
      <c r="B184" s="101" t="s">
        <v>97</v>
      </c>
      <c r="C184" s="154"/>
      <c r="D184" s="151">
        <f t="shared" si="60"/>
        <v>0</v>
      </c>
      <c r="E184" s="151">
        <f t="shared" si="61"/>
        <v>0</v>
      </c>
      <c r="F184" s="150">
        <v>0</v>
      </c>
      <c r="G184" s="150">
        <v>0</v>
      </c>
      <c r="H184" s="150">
        <v>0</v>
      </c>
      <c r="I184" s="150">
        <v>0</v>
      </c>
      <c r="J184" s="150">
        <v>0</v>
      </c>
      <c r="K184" s="150">
        <v>0</v>
      </c>
      <c r="L184" s="150">
        <v>0</v>
      </c>
      <c r="M184" s="150">
        <v>0</v>
      </c>
      <c r="N184" s="150">
        <v>0</v>
      </c>
      <c r="O184" s="220">
        <v>0</v>
      </c>
      <c r="P184" s="101"/>
      <c r="Q184" s="154"/>
      <c r="R184" s="154"/>
      <c r="S184" s="154"/>
    </row>
    <row r="185" spans="1:19" s="17" customFormat="1" ht="52.5" customHeight="1">
      <c r="A185" s="154"/>
      <c r="B185" s="101" t="s">
        <v>98</v>
      </c>
      <c r="C185" s="150"/>
      <c r="D185" s="151">
        <f t="shared" si="60"/>
        <v>0</v>
      </c>
      <c r="E185" s="151">
        <f t="shared" si="61"/>
        <v>0</v>
      </c>
      <c r="F185" s="150">
        <v>0</v>
      </c>
      <c r="G185" s="150">
        <v>0</v>
      </c>
      <c r="H185" s="150">
        <v>0</v>
      </c>
      <c r="I185" s="150">
        <v>0</v>
      </c>
      <c r="J185" s="150">
        <v>0</v>
      </c>
      <c r="K185" s="150">
        <v>0</v>
      </c>
      <c r="L185" s="150">
        <v>0</v>
      </c>
      <c r="M185" s="150">
        <v>0</v>
      </c>
      <c r="N185" s="150">
        <v>0</v>
      </c>
      <c r="O185" s="220">
        <v>0</v>
      </c>
      <c r="P185" s="101"/>
      <c r="Q185" s="150"/>
      <c r="R185" s="150"/>
      <c r="S185" s="150"/>
    </row>
    <row r="186" spans="1:19" ht="63.75" customHeight="1">
      <c r="A186" s="154"/>
      <c r="B186" s="101" t="s">
        <v>208</v>
      </c>
      <c r="C186" s="154"/>
      <c r="D186" s="151">
        <f t="shared" si="60"/>
        <v>1924</v>
      </c>
      <c r="E186" s="151">
        <f t="shared" si="61"/>
        <v>1924</v>
      </c>
      <c r="F186" s="150">
        <v>0</v>
      </c>
      <c r="G186" s="150">
        <v>0</v>
      </c>
      <c r="H186" s="150">
        <v>0</v>
      </c>
      <c r="I186" s="150">
        <v>0</v>
      </c>
      <c r="J186" s="150">
        <v>1924</v>
      </c>
      <c r="K186" s="150">
        <v>1924</v>
      </c>
      <c r="L186" s="150">
        <v>0</v>
      </c>
      <c r="M186" s="150">
        <v>0</v>
      </c>
      <c r="N186" s="150">
        <v>100</v>
      </c>
      <c r="O186" s="220">
        <f>E186/D186*100</f>
        <v>100</v>
      </c>
      <c r="P186" s="101" t="s">
        <v>259</v>
      </c>
      <c r="Q186" s="150">
        <v>3</v>
      </c>
      <c r="R186" s="150">
        <v>4</v>
      </c>
      <c r="S186" s="221">
        <f>R186/Q186*100</f>
        <v>133.33333333333331</v>
      </c>
    </row>
    <row r="187" spans="1:19" ht="90" customHeight="1">
      <c r="A187" s="219"/>
      <c r="B187" s="101" t="s">
        <v>99</v>
      </c>
      <c r="C187" s="154"/>
      <c r="D187" s="151">
        <f t="shared" si="60"/>
        <v>0</v>
      </c>
      <c r="E187" s="151">
        <f t="shared" si="61"/>
        <v>0</v>
      </c>
      <c r="F187" s="150">
        <v>0</v>
      </c>
      <c r="G187" s="150">
        <v>0</v>
      </c>
      <c r="H187" s="150">
        <v>0</v>
      </c>
      <c r="I187" s="150">
        <v>0</v>
      </c>
      <c r="J187" s="150">
        <v>0</v>
      </c>
      <c r="K187" s="150">
        <v>0</v>
      </c>
      <c r="L187" s="150">
        <v>0</v>
      </c>
      <c r="M187" s="150">
        <v>0</v>
      </c>
      <c r="N187" s="150">
        <v>0</v>
      </c>
      <c r="O187" s="220">
        <v>0</v>
      </c>
      <c r="P187" s="101"/>
      <c r="Q187" s="150"/>
      <c r="R187" s="150"/>
      <c r="S187" s="150"/>
    </row>
    <row r="188" spans="1:19" ht="55.5" customHeight="1">
      <c r="A188" s="219" t="s">
        <v>372</v>
      </c>
      <c r="B188" s="101" t="s">
        <v>489</v>
      </c>
      <c r="C188" s="222"/>
      <c r="D188" s="151">
        <f t="shared" si="60"/>
        <v>2937</v>
      </c>
      <c r="E188" s="151">
        <f t="shared" si="61"/>
        <v>2937</v>
      </c>
      <c r="F188" s="151">
        <f>F189+F190+F191+F192+F193</f>
        <v>0</v>
      </c>
      <c r="G188" s="151">
        <f aca="true" t="shared" si="64" ref="G188:M188">G189+G190+G191+G192+G193</f>
        <v>0</v>
      </c>
      <c r="H188" s="151">
        <f t="shared" si="64"/>
        <v>0</v>
      </c>
      <c r="I188" s="151">
        <f t="shared" si="64"/>
        <v>0</v>
      </c>
      <c r="J188" s="151">
        <f t="shared" si="64"/>
        <v>2937</v>
      </c>
      <c r="K188" s="151">
        <f t="shared" si="64"/>
        <v>2937</v>
      </c>
      <c r="L188" s="151">
        <f t="shared" si="64"/>
        <v>0</v>
      </c>
      <c r="M188" s="151">
        <f t="shared" si="64"/>
        <v>0</v>
      </c>
      <c r="N188" s="151">
        <v>0</v>
      </c>
      <c r="O188" s="151">
        <v>0</v>
      </c>
      <c r="P188" s="101"/>
      <c r="Q188" s="154"/>
      <c r="R188" s="154"/>
      <c r="S188" s="154"/>
    </row>
    <row r="189" spans="1:19" s="17" customFormat="1" ht="48.75" customHeight="1">
      <c r="A189" s="150"/>
      <c r="B189" s="101" t="s">
        <v>100</v>
      </c>
      <c r="C189" s="154"/>
      <c r="D189" s="151">
        <f t="shared" si="60"/>
        <v>0</v>
      </c>
      <c r="E189" s="151">
        <f t="shared" si="61"/>
        <v>0</v>
      </c>
      <c r="F189" s="150">
        <v>0</v>
      </c>
      <c r="G189" s="150">
        <v>0</v>
      </c>
      <c r="H189" s="150">
        <v>0</v>
      </c>
      <c r="I189" s="150">
        <v>0</v>
      </c>
      <c r="J189" s="150">
        <v>0</v>
      </c>
      <c r="K189" s="150">
        <v>0</v>
      </c>
      <c r="L189" s="150">
        <v>0</v>
      </c>
      <c r="M189" s="150">
        <v>0</v>
      </c>
      <c r="N189" s="150">
        <v>0</v>
      </c>
      <c r="O189" s="151">
        <v>0</v>
      </c>
      <c r="P189" s="101"/>
      <c r="Q189" s="154"/>
      <c r="R189" s="154"/>
      <c r="S189" s="154"/>
    </row>
    <row r="190" spans="1:19" ht="40.5" customHeight="1">
      <c r="A190" s="150"/>
      <c r="B190" s="101" t="s">
        <v>101</v>
      </c>
      <c r="C190" s="154"/>
      <c r="D190" s="151">
        <f t="shared" si="60"/>
        <v>0</v>
      </c>
      <c r="E190" s="151">
        <f t="shared" si="61"/>
        <v>0</v>
      </c>
      <c r="F190" s="156">
        <v>0</v>
      </c>
      <c r="G190" s="150">
        <v>0</v>
      </c>
      <c r="H190" s="156">
        <v>0</v>
      </c>
      <c r="I190" s="150">
        <v>0</v>
      </c>
      <c r="J190" s="156">
        <v>0</v>
      </c>
      <c r="K190" s="150">
        <v>0</v>
      </c>
      <c r="L190" s="150">
        <v>0</v>
      </c>
      <c r="M190" s="150">
        <v>0</v>
      </c>
      <c r="N190" s="150">
        <v>0</v>
      </c>
      <c r="O190" s="151">
        <v>0</v>
      </c>
      <c r="P190" s="101"/>
      <c r="Q190" s="150"/>
      <c r="R190" s="150"/>
      <c r="S190" s="150"/>
    </row>
    <row r="191" spans="1:19" ht="58.5" customHeight="1">
      <c r="A191" s="150"/>
      <c r="B191" s="101" t="s">
        <v>276</v>
      </c>
      <c r="C191" s="154"/>
      <c r="D191" s="151">
        <f t="shared" si="60"/>
        <v>332</v>
      </c>
      <c r="E191" s="151">
        <f t="shared" si="61"/>
        <v>332</v>
      </c>
      <c r="F191" s="156">
        <v>0</v>
      </c>
      <c r="G191" s="156">
        <v>0</v>
      </c>
      <c r="H191" s="156">
        <v>0</v>
      </c>
      <c r="I191" s="156">
        <v>0</v>
      </c>
      <c r="J191" s="156">
        <v>332</v>
      </c>
      <c r="K191" s="150">
        <v>332</v>
      </c>
      <c r="L191" s="150">
        <v>0</v>
      </c>
      <c r="M191" s="150">
        <v>0</v>
      </c>
      <c r="N191" s="150">
        <v>100</v>
      </c>
      <c r="O191" s="151">
        <f>E191/D191*100</f>
        <v>100</v>
      </c>
      <c r="P191" s="101" t="s">
        <v>279</v>
      </c>
      <c r="Q191" s="150">
        <v>1</v>
      </c>
      <c r="R191" s="150">
        <v>1</v>
      </c>
      <c r="S191" s="150">
        <v>100</v>
      </c>
    </row>
    <row r="192" spans="1:19" ht="58.5" customHeight="1">
      <c r="A192" s="150"/>
      <c r="B192" s="101" t="s">
        <v>277</v>
      </c>
      <c r="C192" s="154"/>
      <c r="D192" s="151">
        <f t="shared" si="60"/>
        <v>1728.9</v>
      </c>
      <c r="E192" s="151">
        <f t="shared" si="61"/>
        <v>1728.9</v>
      </c>
      <c r="F192" s="156">
        <v>0</v>
      </c>
      <c r="G192" s="156">
        <v>0</v>
      </c>
      <c r="H192" s="156">
        <v>0</v>
      </c>
      <c r="I192" s="156">
        <v>0</v>
      </c>
      <c r="J192" s="156">
        <v>1728.9</v>
      </c>
      <c r="K192" s="150">
        <v>1728.9</v>
      </c>
      <c r="L192" s="150">
        <v>0</v>
      </c>
      <c r="M192" s="150">
        <v>0</v>
      </c>
      <c r="N192" s="150">
        <v>100</v>
      </c>
      <c r="O192" s="151">
        <f>E192/D192*100</f>
        <v>100</v>
      </c>
      <c r="P192" s="101" t="s">
        <v>280</v>
      </c>
      <c r="Q192" s="150">
        <v>1</v>
      </c>
      <c r="R192" s="150">
        <v>1</v>
      </c>
      <c r="S192" s="150">
        <v>100</v>
      </c>
    </row>
    <row r="193" spans="1:19" ht="46.5" customHeight="1">
      <c r="A193" s="150"/>
      <c r="B193" s="101" t="s">
        <v>278</v>
      </c>
      <c r="C193" s="154"/>
      <c r="D193" s="151">
        <f t="shared" si="60"/>
        <v>876.1</v>
      </c>
      <c r="E193" s="151">
        <f t="shared" si="61"/>
        <v>876.1</v>
      </c>
      <c r="F193" s="156">
        <v>0</v>
      </c>
      <c r="G193" s="156">
        <v>0</v>
      </c>
      <c r="H193" s="156">
        <v>0</v>
      </c>
      <c r="I193" s="156">
        <v>0</v>
      </c>
      <c r="J193" s="156">
        <v>876.1</v>
      </c>
      <c r="K193" s="150">
        <v>876.1</v>
      </c>
      <c r="L193" s="150">
        <v>0</v>
      </c>
      <c r="M193" s="150">
        <v>0</v>
      </c>
      <c r="N193" s="150">
        <v>100</v>
      </c>
      <c r="O193" s="151">
        <f>E193/D193*100</f>
        <v>100</v>
      </c>
      <c r="P193" s="101"/>
      <c r="Q193" s="150"/>
      <c r="R193" s="150"/>
      <c r="S193" s="150"/>
    </row>
    <row r="194" spans="1:19" s="27" customFormat="1" ht="45" customHeight="1">
      <c r="A194" s="219" t="s">
        <v>373</v>
      </c>
      <c r="B194" s="101" t="s">
        <v>490</v>
      </c>
      <c r="C194" s="151"/>
      <c r="D194" s="151">
        <f t="shared" si="60"/>
        <v>157.7</v>
      </c>
      <c r="E194" s="151">
        <f t="shared" si="61"/>
        <v>157.7</v>
      </c>
      <c r="F194" s="151">
        <f aca="true" t="shared" si="65" ref="F194:M194">F195+F196</f>
        <v>0</v>
      </c>
      <c r="G194" s="151">
        <f t="shared" si="65"/>
        <v>0</v>
      </c>
      <c r="H194" s="151">
        <f t="shared" si="65"/>
        <v>157.7</v>
      </c>
      <c r="I194" s="151">
        <f t="shared" si="65"/>
        <v>157.7</v>
      </c>
      <c r="J194" s="151">
        <f t="shared" si="65"/>
        <v>0</v>
      </c>
      <c r="K194" s="151">
        <f t="shared" si="65"/>
        <v>0</v>
      </c>
      <c r="L194" s="151">
        <f t="shared" si="65"/>
        <v>0</v>
      </c>
      <c r="M194" s="151">
        <f t="shared" si="65"/>
        <v>0</v>
      </c>
      <c r="N194" s="151">
        <v>100</v>
      </c>
      <c r="O194" s="151">
        <f>E194/D194*100</f>
        <v>100</v>
      </c>
      <c r="P194" s="101"/>
      <c r="Q194" s="150"/>
      <c r="R194" s="150"/>
      <c r="S194" s="150"/>
    </row>
    <row r="195" spans="1:19" s="17" customFormat="1" ht="69.75" customHeight="1">
      <c r="A195" s="150"/>
      <c r="B195" s="101" t="s">
        <v>102</v>
      </c>
      <c r="C195" s="150"/>
      <c r="D195" s="151">
        <f>F195+H195+J195+L195</f>
        <v>157.7</v>
      </c>
      <c r="E195" s="151">
        <f>G195+I195+K195+M195</f>
        <v>157.7</v>
      </c>
      <c r="F195" s="150">
        <v>0</v>
      </c>
      <c r="G195" s="150">
        <v>0</v>
      </c>
      <c r="H195" s="150">
        <v>157.7</v>
      </c>
      <c r="I195" s="150">
        <v>157.7</v>
      </c>
      <c r="J195" s="150">
        <v>0</v>
      </c>
      <c r="K195" s="150">
        <v>0</v>
      </c>
      <c r="L195" s="150">
        <v>0</v>
      </c>
      <c r="M195" s="150">
        <v>0</v>
      </c>
      <c r="N195" s="150">
        <v>100</v>
      </c>
      <c r="O195" s="151">
        <f>E195/D195*100</f>
        <v>100</v>
      </c>
      <c r="P195" s="101" t="s">
        <v>103</v>
      </c>
      <c r="Q195" s="150">
        <v>12</v>
      </c>
      <c r="R195" s="150">
        <v>12</v>
      </c>
      <c r="S195" s="171">
        <v>100</v>
      </c>
    </row>
    <row r="196" spans="1:19" ht="57" customHeight="1">
      <c r="A196" s="219"/>
      <c r="B196" s="101" t="s">
        <v>104</v>
      </c>
      <c r="C196" s="150"/>
      <c r="D196" s="151">
        <v>0</v>
      </c>
      <c r="E196" s="151">
        <v>0</v>
      </c>
      <c r="F196" s="150">
        <v>0</v>
      </c>
      <c r="G196" s="150">
        <v>0</v>
      </c>
      <c r="H196" s="150">
        <v>0</v>
      </c>
      <c r="I196" s="150">
        <v>0</v>
      </c>
      <c r="J196" s="150">
        <v>0</v>
      </c>
      <c r="K196" s="150">
        <v>0</v>
      </c>
      <c r="L196" s="150">
        <v>0</v>
      </c>
      <c r="M196" s="150">
        <v>0</v>
      </c>
      <c r="N196" s="150">
        <v>0</v>
      </c>
      <c r="O196" s="151">
        <v>0</v>
      </c>
      <c r="P196" s="101"/>
      <c r="Q196" s="150"/>
      <c r="R196" s="150"/>
      <c r="S196" s="150"/>
    </row>
    <row r="197" spans="1:19" ht="49.5" customHeight="1">
      <c r="A197" s="219" t="s">
        <v>374</v>
      </c>
      <c r="B197" s="101" t="s">
        <v>491</v>
      </c>
      <c r="C197" s="151"/>
      <c r="D197" s="151">
        <f t="shared" si="60"/>
        <v>0</v>
      </c>
      <c r="E197" s="151">
        <f t="shared" si="61"/>
        <v>0</v>
      </c>
      <c r="F197" s="151">
        <f aca="true" t="shared" si="66" ref="F197:M197">F198+F199</f>
        <v>0</v>
      </c>
      <c r="G197" s="151">
        <f t="shared" si="66"/>
        <v>0</v>
      </c>
      <c r="H197" s="151">
        <f t="shared" si="66"/>
        <v>0</v>
      </c>
      <c r="I197" s="151">
        <f t="shared" si="66"/>
        <v>0</v>
      </c>
      <c r="J197" s="151">
        <f t="shared" si="66"/>
        <v>0</v>
      </c>
      <c r="K197" s="151">
        <f t="shared" si="66"/>
        <v>0</v>
      </c>
      <c r="L197" s="151">
        <f t="shared" si="66"/>
        <v>0</v>
      </c>
      <c r="M197" s="151">
        <f t="shared" si="66"/>
        <v>0</v>
      </c>
      <c r="N197" s="151">
        <v>0</v>
      </c>
      <c r="O197" s="151">
        <v>0</v>
      </c>
      <c r="P197" s="101"/>
      <c r="Q197" s="150"/>
      <c r="R197" s="150"/>
      <c r="S197" s="150"/>
    </row>
    <row r="198" spans="1:19" ht="54.75" customHeight="1">
      <c r="A198" s="150"/>
      <c r="B198" s="101" t="s">
        <v>105</v>
      </c>
      <c r="C198" s="150"/>
      <c r="D198" s="151">
        <f t="shared" si="60"/>
        <v>0</v>
      </c>
      <c r="E198" s="151">
        <f t="shared" si="61"/>
        <v>0</v>
      </c>
      <c r="F198" s="150">
        <v>0</v>
      </c>
      <c r="G198" s="150">
        <v>0</v>
      </c>
      <c r="H198" s="150">
        <v>0</v>
      </c>
      <c r="I198" s="150">
        <v>0</v>
      </c>
      <c r="J198" s="150">
        <v>0</v>
      </c>
      <c r="K198" s="150">
        <v>0</v>
      </c>
      <c r="L198" s="150">
        <v>0</v>
      </c>
      <c r="M198" s="150">
        <v>0</v>
      </c>
      <c r="N198" s="150">
        <v>0</v>
      </c>
      <c r="O198" s="151">
        <v>0</v>
      </c>
      <c r="P198" s="101" t="s">
        <v>106</v>
      </c>
      <c r="Q198" s="150"/>
      <c r="R198" s="150"/>
      <c r="S198" s="150"/>
    </row>
    <row r="199" spans="1:19" s="17" customFormat="1" ht="55.5" customHeight="1">
      <c r="A199" s="150"/>
      <c r="B199" s="101" t="s">
        <v>209</v>
      </c>
      <c r="C199" s="150"/>
      <c r="D199" s="151">
        <f t="shared" si="60"/>
        <v>0</v>
      </c>
      <c r="E199" s="151">
        <f t="shared" si="61"/>
        <v>0</v>
      </c>
      <c r="F199" s="150">
        <v>0</v>
      </c>
      <c r="G199" s="150">
        <v>0</v>
      </c>
      <c r="H199" s="150">
        <v>0</v>
      </c>
      <c r="I199" s="150">
        <v>0</v>
      </c>
      <c r="J199" s="150">
        <v>0</v>
      </c>
      <c r="K199" s="150">
        <v>0</v>
      </c>
      <c r="L199" s="150">
        <v>0</v>
      </c>
      <c r="M199" s="150">
        <v>0</v>
      </c>
      <c r="N199" s="150">
        <v>0</v>
      </c>
      <c r="O199" s="151">
        <v>0</v>
      </c>
      <c r="P199" s="101"/>
      <c r="Q199" s="150"/>
      <c r="R199" s="150"/>
      <c r="S199" s="150"/>
    </row>
    <row r="200" spans="1:19" ht="54.75" customHeight="1">
      <c r="A200" s="219" t="s">
        <v>375</v>
      </c>
      <c r="B200" s="101" t="s">
        <v>492</v>
      </c>
      <c r="C200" s="151"/>
      <c r="D200" s="151">
        <f t="shared" si="60"/>
        <v>24137.9</v>
      </c>
      <c r="E200" s="151">
        <f t="shared" si="61"/>
        <v>24137.9</v>
      </c>
      <c r="F200" s="151">
        <f aca="true" t="shared" si="67" ref="F200:M200">F201</f>
        <v>0</v>
      </c>
      <c r="G200" s="151">
        <f t="shared" si="67"/>
        <v>0</v>
      </c>
      <c r="H200" s="151">
        <f t="shared" si="67"/>
        <v>0</v>
      </c>
      <c r="I200" s="151">
        <f t="shared" si="67"/>
        <v>0</v>
      </c>
      <c r="J200" s="151">
        <f t="shared" si="67"/>
        <v>24137.9</v>
      </c>
      <c r="K200" s="151">
        <f t="shared" si="67"/>
        <v>24137.9</v>
      </c>
      <c r="L200" s="151">
        <f t="shared" si="67"/>
        <v>0</v>
      </c>
      <c r="M200" s="151">
        <f t="shared" si="67"/>
        <v>0</v>
      </c>
      <c r="N200" s="151">
        <v>100</v>
      </c>
      <c r="O200" s="220">
        <f aca="true" t="shared" si="68" ref="O200:O207">E200/D200*100</f>
        <v>100</v>
      </c>
      <c r="P200" s="101"/>
      <c r="Q200" s="150"/>
      <c r="R200" s="150"/>
      <c r="S200" s="150"/>
    </row>
    <row r="201" spans="1:19" ht="50.25" customHeight="1">
      <c r="A201" s="150"/>
      <c r="B201" s="101" t="s">
        <v>107</v>
      </c>
      <c r="C201" s="150"/>
      <c r="D201" s="150">
        <f t="shared" si="60"/>
        <v>24137.9</v>
      </c>
      <c r="E201" s="150">
        <f t="shared" si="61"/>
        <v>24137.9</v>
      </c>
      <c r="F201" s="150">
        <v>0</v>
      </c>
      <c r="G201" s="150">
        <v>0</v>
      </c>
      <c r="H201" s="150">
        <v>0</v>
      </c>
      <c r="I201" s="150">
        <v>0</v>
      </c>
      <c r="J201" s="150">
        <v>24137.9</v>
      </c>
      <c r="K201" s="150">
        <v>24137.9</v>
      </c>
      <c r="L201" s="150">
        <v>0</v>
      </c>
      <c r="M201" s="150">
        <v>0</v>
      </c>
      <c r="N201" s="150">
        <v>100</v>
      </c>
      <c r="O201" s="220">
        <f t="shared" si="68"/>
        <v>100</v>
      </c>
      <c r="P201" s="101" t="s">
        <v>189</v>
      </c>
      <c r="Q201" s="150">
        <v>100</v>
      </c>
      <c r="R201" s="150">
        <v>100</v>
      </c>
      <c r="S201" s="150">
        <v>100</v>
      </c>
    </row>
    <row r="202" spans="1:19" ht="66" customHeight="1">
      <c r="A202" s="219" t="s">
        <v>113</v>
      </c>
      <c r="B202" s="101" t="s">
        <v>493</v>
      </c>
      <c r="C202" s="151"/>
      <c r="D202" s="151">
        <f t="shared" si="60"/>
        <v>634.1</v>
      </c>
      <c r="E202" s="151">
        <f t="shared" si="61"/>
        <v>634.1</v>
      </c>
      <c r="F202" s="151">
        <f aca="true" t="shared" si="69" ref="F202:M202">F203</f>
        <v>0</v>
      </c>
      <c r="G202" s="151">
        <f t="shared" si="69"/>
        <v>0</v>
      </c>
      <c r="H202" s="151">
        <f t="shared" si="69"/>
        <v>0</v>
      </c>
      <c r="I202" s="151">
        <f t="shared" si="69"/>
        <v>0</v>
      </c>
      <c r="J202" s="151">
        <f t="shared" si="69"/>
        <v>634.1</v>
      </c>
      <c r="K202" s="151">
        <f t="shared" si="69"/>
        <v>634.1</v>
      </c>
      <c r="L202" s="151">
        <f t="shared" si="69"/>
        <v>0</v>
      </c>
      <c r="M202" s="151">
        <f t="shared" si="69"/>
        <v>0</v>
      </c>
      <c r="N202" s="151">
        <v>100</v>
      </c>
      <c r="O202" s="151">
        <f t="shared" si="68"/>
        <v>100</v>
      </c>
      <c r="P202" s="101"/>
      <c r="Q202" s="150"/>
      <c r="R202" s="150"/>
      <c r="S202" s="150"/>
    </row>
    <row r="203" spans="1:19" ht="69">
      <c r="A203" s="150"/>
      <c r="B203" s="101" t="s">
        <v>108</v>
      </c>
      <c r="C203" s="150"/>
      <c r="D203" s="150">
        <f t="shared" si="60"/>
        <v>634.1</v>
      </c>
      <c r="E203" s="150">
        <f t="shared" si="61"/>
        <v>634.1</v>
      </c>
      <c r="F203" s="150">
        <v>0</v>
      </c>
      <c r="G203" s="150">
        <v>0</v>
      </c>
      <c r="H203" s="150">
        <v>0</v>
      </c>
      <c r="I203" s="150">
        <v>0</v>
      </c>
      <c r="J203" s="150">
        <v>634.1</v>
      </c>
      <c r="K203" s="150">
        <v>634.1</v>
      </c>
      <c r="L203" s="150">
        <v>0</v>
      </c>
      <c r="M203" s="150">
        <v>0</v>
      </c>
      <c r="N203" s="150">
        <v>100</v>
      </c>
      <c r="O203" s="151">
        <f t="shared" si="68"/>
        <v>100</v>
      </c>
      <c r="P203" s="101" t="s">
        <v>190</v>
      </c>
      <c r="Q203" s="150">
        <v>100</v>
      </c>
      <c r="R203" s="150">
        <v>100</v>
      </c>
      <c r="S203" s="150">
        <v>100</v>
      </c>
    </row>
    <row r="204" spans="1:19" ht="59.25" customHeight="1">
      <c r="A204" s="219" t="s">
        <v>121</v>
      </c>
      <c r="B204" s="101" t="s">
        <v>494</v>
      </c>
      <c r="C204" s="151"/>
      <c r="D204" s="151">
        <f t="shared" si="60"/>
        <v>8868.55</v>
      </c>
      <c r="E204" s="151">
        <f t="shared" si="61"/>
        <v>8868.55</v>
      </c>
      <c r="F204" s="151">
        <f aca="true" t="shared" si="70" ref="F204:M204">F205</f>
        <v>0</v>
      </c>
      <c r="G204" s="151">
        <f t="shared" si="70"/>
        <v>0</v>
      </c>
      <c r="H204" s="151">
        <f t="shared" si="70"/>
        <v>0</v>
      </c>
      <c r="I204" s="151">
        <f t="shared" si="70"/>
        <v>0</v>
      </c>
      <c r="J204" s="151">
        <f t="shared" si="70"/>
        <v>8868.55</v>
      </c>
      <c r="K204" s="151">
        <f t="shared" si="70"/>
        <v>8868.55</v>
      </c>
      <c r="L204" s="151">
        <f t="shared" si="70"/>
        <v>0</v>
      </c>
      <c r="M204" s="151">
        <f t="shared" si="70"/>
        <v>0</v>
      </c>
      <c r="N204" s="151">
        <v>100</v>
      </c>
      <c r="O204" s="151">
        <f t="shared" si="68"/>
        <v>100</v>
      </c>
      <c r="P204" s="101"/>
      <c r="Q204" s="150"/>
      <c r="R204" s="150"/>
      <c r="S204" s="150"/>
    </row>
    <row r="205" spans="1:19" s="22" customFormat="1" ht="54" customHeight="1">
      <c r="A205" s="150"/>
      <c r="B205" s="101" t="s">
        <v>109</v>
      </c>
      <c r="C205" s="150"/>
      <c r="D205" s="150">
        <f t="shared" si="60"/>
        <v>8868.55</v>
      </c>
      <c r="E205" s="150">
        <f t="shared" si="61"/>
        <v>8868.55</v>
      </c>
      <c r="F205" s="150">
        <v>0</v>
      </c>
      <c r="G205" s="150">
        <v>0</v>
      </c>
      <c r="H205" s="150">
        <v>0</v>
      </c>
      <c r="I205" s="150">
        <v>0</v>
      </c>
      <c r="J205" s="150">
        <v>8868.55</v>
      </c>
      <c r="K205" s="150">
        <v>8868.55</v>
      </c>
      <c r="L205" s="150">
        <v>0</v>
      </c>
      <c r="M205" s="150">
        <v>0</v>
      </c>
      <c r="N205" s="150">
        <v>100</v>
      </c>
      <c r="O205" s="151">
        <f t="shared" si="68"/>
        <v>100</v>
      </c>
      <c r="P205" s="101" t="s">
        <v>191</v>
      </c>
      <c r="Q205" s="150">
        <v>100</v>
      </c>
      <c r="R205" s="150">
        <v>100</v>
      </c>
      <c r="S205" s="150">
        <v>100</v>
      </c>
    </row>
    <row r="206" spans="1:19" s="23" customFormat="1" ht="51" customHeight="1">
      <c r="A206" s="219" t="s">
        <v>376</v>
      </c>
      <c r="B206" s="101" t="s">
        <v>495</v>
      </c>
      <c r="C206" s="151"/>
      <c r="D206" s="151">
        <f t="shared" si="60"/>
        <v>12908</v>
      </c>
      <c r="E206" s="151">
        <f t="shared" si="61"/>
        <v>12908</v>
      </c>
      <c r="F206" s="151">
        <f aca="true" t="shared" si="71" ref="F206:M206">F207+F208+F209</f>
        <v>0</v>
      </c>
      <c r="G206" s="151">
        <f t="shared" si="71"/>
        <v>0</v>
      </c>
      <c r="H206" s="151">
        <f t="shared" si="71"/>
        <v>0</v>
      </c>
      <c r="I206" s="151">
        <f t="shared" si="71"/>
        <v>0</v>
      </c>
      <c r="J206" s="151">
        <f t="shared" si="71"/>
        <v>12908</v>
      </c>
      <c r="K206" s="151">
        <f t="shared" si="71"/>
        <v>12908</v>
      </c>
      <c r="L206" s="151">
        <f t="shared" si="71"/>
        <v>0</v>
      </c>
      <c r="M206" s="151">
        <f t="shared" si="71"/>
        <v>0</v>
      </c>
      <c r="N206" s="151">
        <v>100</v>
      </c>
      <c r="O206" s="220">
        <f t="shared" si="68"/>
        <v>100</v>
      </c>
      <c r="P206" s="101"/>
      <c r="Q206" s="150"/>
      <c r="R206" s="150"/>
      <c r="S206" s="150"/>
    </row>
    <row r="207" spans="1:19" s="3" customFormat="1" ht="51.75">
      <c r="A207" s="150"/>
      <c r="B207" s="101" t="s">
        <v>110</v>
      </c>
      <c r="C207" s="150"/>
      <c r="D207" s="150">
        <f t="shared" si="60"/>
        <v>3477.4</v>
      </c>
      <c r="E207" s="150">
        <f t="shared" si="61"/>
        <v>3477.4</v>
      </c>
      <c r="F207" s="150">
        <v>0</v>
      </c>
      <c r="G207" s="150">
        <v>0</v>
      </c>
      <c r="H207" s="150">
        <v>0</v>
      </c>
      <c r="I207" s="150">
        <v>0</v>
      </c>
      <c r="J207" s="150">
        <v>3477.4</v>
      </c>
      <c r="K207" s="150">
        <v>3477.4</v>
      </c>
      <c r="L207" s="150">
        <v>0</v>
      </c>
      <c r="M207" s="150">
        <v>0</v>
      </c>
      <c r="N207" s="150">
        <v>100</v>
      </c>
      <c r="O207" s="220">
        <f t="shared" si="68"/>
        <v>100</v>
      </c>
      <c r="P207" s="101" t="s">
        <v>192</v>
      </c>
      <c r="Q207" s="150">
        <v>55</v>
      </c>
      <c r="R207" s="150">
        <v>55</v>
      </c>
      <c r="S207" s="150">
        <v>100</v>
      </c>
    </row>
    <row r="208" spans="1:19" s="4" customFormat="1" ht="69">
      <c r="A208" s="150"/>
      <c r="B208" s="101" t="s">
        <v>111</v>
      </c>
      <c r="C208" s="150"/>
      <c r="D208" s="150">
        <f t="shared" si="60"/>
        <v>0</v>
      </c>
      <c r="E208" s="150">
        <f t="shared" si="61"/>
        <v>0</v>
      </c>
      <c r="F208" s="150">
        <v>0</v>
      </c>
      <c r="G208" s="150">
        <v>0</v>
      </c>
      <c r="H208" s="150">
        <v>0</v>
      </c>
      <c r="I208" s="150">
        <v>0</v>
      </c>
      <c r="J208" s="150">
        <v>0</v>
      </c>
      <c r="K208" s="150">
        <v>0</v>
      </c>
      <c r="L208" s="150">
        <v>0</v>
      </c>
      <c r="M208" s="150">
        <v>0</v>
      </c>
      <c r="N208" s="150">
        <v>0</v>
      </c>
      <c r="O208" s="220">
        <v>0</v>
      </c>
      <c r="P208" s="101"/>
      <c r="Q208" s="150"/>
      <c r="R208" s="150"/>
      <c r="S208" s="150"/>
    </row>
    <row r="209" spans="1:19" s="3" customFormat="1" ht="45.75" customHeight="1" thickBot="1">
      <c r="A209" s="157"/>
      <c r="B209" s="116" t="s">
        <v>112</v>
      </c>
      <c r="C209" s="158"/>
      <c r="D209" s="158">
        <f t="shared" si="60"/>
        <v>9430.6</v>
      </c>
      <c r="E209" s="158">
        <f t="shared" si="61"/>
        <v>9430.6</v>
      </c>
      <c r="F209" s="158">
        <v>0</v>
      </c>
      <c r="G209" s="158">
        <v>0</v>
      </c>
      <c r="H209" s="158">
        <v>0</v>
      </c>
      <c r="I209" s="158">
        <v>0</v>
      </c>
      <c r="J209" s="158">
        <v>9430.6</v>
      </c>
      <c r="K209" s="158">
        <v>9430.6</v>
      </c>
      <c r="L209" s="158">
        <v>0</v>
      </c>
      <c r="M209" s="158">
        <v>0</v>
      </c>
      <c r="N209" s="158">
        <v>100</v>
      </c>
      <c r="O209" s="223">
        <f>E209/D209*100</f>
        <v>100</v>
      </c>
      <c r="P209" s="116" t="s">
        <v>289</v>
      </c>
      <c r="Q209" s="158">
        <v>1</v>
      </c>
      <c r="R209" s="158">
        <v>1</v>
      </c>
      <c r="S209" s="158">
        <v>100</v>
      </c>
    </row>
    <row r="210" spans="1:19" s="3" customFormat="1" ht="95.25" customHeight="1" thickBot="1">
      <c r="A210" s="141">
        <v>10</v>
      </c>
      <c r="B210" s="224" t="s">
        <v>396</v>
      </c>
      <c r="C210" s="143" t="s">
        <v>14</v>
      </c>
      <c r="D210" s="143">
        <f aca="true" t="shared" si="72" ref="D210:E215">F210+H210+J210+L210</f>
        <v>3295.4</v>
      </c>
      <c r="E210" s="143">
        <f t="shared" si="72"/>
        <v>3295.4</v>
      </c>
      <c r="F210" s="143">
        <f>F211+F212+F213+F214+F215+F216+F224+F226+F227+F229</f>
        <v>0</v>
      </c>
      <c r="G210" s="143">
        <f aca="true" t="shared" si="73" ref="G210:M210">G216+G224+G227+G229</f>
        <v>0</v>
      </c>
      <c r="H210" s="143">
        <f t="shared" si="73"/>
        <v>56.4</v>
      </c>
      <c r="I210" s="143">
        <f t="shared" si="73"/>
        <v>56.4</v>
      </c>
      <c r="J210" s="143">
        <f t="shared" si="73"/>
        <v>3239</v>
      </c>
      <c r="K210" s="143">
        <f t="shared" si="73"/>
        <v>3239</v>
      </c>
      <c r="L210" s="143">
        <f t="shared" si="73"/>
        <v>0</v>
      </c>
      <c r="M210" s="143">
        <f t="shared" si="73"/>
        <v>0</v>
      </c>
      <c r="N210" s="143">
        <v>100</v>
      </c>
      <c r="O210" s="143">
        <f>E210/D210*100</f>
        <v>100</v>
      </c>
      <c r="P210" s="161"/>
      <c r="Q210" s="143"/>
      <c r="R210" s="143"/>
      <c r="S210" s="196"/>
    </row>
    <row r="211" spans="1:19" s="3" customFormat="1" ht="52.5" customHeight="1">
      <c r="A211" s="216" t="s">
        <v>126</v>
      </c>
      <c r="B211" s="225" t="s">
        <v>496</v>
      </c>
      <c r="C211" s="148"/>
      <c r="D211" s="148">
        <f t="shared" si="72"/>
        <v>0</v>
      </c>
      <c r="E211" s="148">
        <f t="shared" si="72"/>
        <v>0</v>
      </c>
      <c r="F211" s="148">
        <v>0</v>
      </c>
      <c r="G211" s="148">
        <v>0</v>
      </c>
      <c r="H211" s="148">
        <v>0</v>
      </c>
      <c r="I211" s="148">
        <v>0</v>
      </c>
      <c r="J211" s="148">
        <v>0</v>
      </c>
      <c r="K211" s="148">
        <v>0</v>
      </c>
      <c r="L211" s="148">
        <v>0</v>
      </c>
      <c r="M211" s="148">
        <v>0</v>
      </c>
      <c r="N211" s="148">
        <v>0</v>
      </c>
      <c r="O211" s="148">
        <v>0</v>
      </c>
      <c r="P211" s="225"/>
      <c r="Q211" s="148"/>
      <c r="R211" s="148"/>
      <c r="S211" s="148"/>
    </row>
    <row r="212" spans="1:19" s="3" customFormat="1" ht="61.5" customHeight="1">
      <c r="A212" s="219" t="s">
        <v>377</v>
      </c>
      <c r="B212" s="181" t="s">
        <v>497</v>
      </c>
      <c r="C212" s="151"/>
      <c r="D212" s="151">
        <f t="shared" si="72"/>
        <v>0</v>
      </c>
      <c r="E212" s="151">
        <f t="shared" si="72"/>
        <v>0</v>
      </c>
      <c r="F212" s="151">
        <v>0</v>
      </c>
      <c r="G212" s="151">
        <v>0</v>
      </c>
      <c r="H212" s="151">
        <v>0</v>
      </c>
      <c r="I212" s="151">
        <v>0</v>
      </c>
      <c r="J212" s="151">
        <v>0</v>
      </c>
      <c r="K212" s="151">
        <v>0</v>
      </c>
      <c r="L212" s="151">
        <v>0</v>
      </c>
      <c r="M212" s="151">
        <v>0</v>
      </c>
      <c r="N212" s="151">
        <v>0</v>
      </c>
      <c r="O212" s="151">
        <v>0</v>
      </c>
      <c r="P212" s="181"/>
      <c r="Q212" s="151"/>
      <c r="R212" s="151"/>
      <c r="S212" s="151"/>
    </row>
    <row r="213" spans="1:19" s="3" customFormat="1" ht="42" customHeight="1">
      <c r="A213" s="219" t="s">
        <v>378</v>
      </c>
      <c r="B213" s="181" t="s">
        <v>498</v>
      </c>
      <c r="C213" s="151"/>
      <c r="D213" s="151">
        <f t="shared" si="72"/>
        <v>0</v>
      </c>
      <c r="E213" s="151">
        <f t="shared" si="72"/>
        <v>0</v>
      </c>
      <c r="F213" s="151">
        <v>0</v>
      </c>
      <c r="G213" s="151">
        <v>0</v>
      </c>
      <c r="H213" s="151">
        <v>0</v>
      </c>
      <c r="I213" s="151">
        <v>0</v>
      </c>
      <c r="J213" s="151">
        <v>0</v>
      </c>
      <c r="K213" s="151">
        <v>0</v>
      </c>
      <c r="L213" s="151">
        <v>0</v>
      </c>
      <c r="M213" s="151">
        <v>0</v>
      </c>
      <c r="N213" s="151">
        <v>0</v>
      </c>
      <c r="O213" s="151">
        <v>0</v>
      </c>
      <c r="P213" s="181"/>
      <c r="Q213" s="151"/>
      <c r="R213" s="151"/>
      <c r="S213" s="151"/>
    </row>
    <row r="214" spans="1:19" s="3" customFormat="1" ht="48.75" customHeight="1">
      <c r="A214" s="219" t="s">
        <v>379</v>
      </c>
      <c r="B214" s="181" t="s">
        <v>499</v>
      </c>
      <c r="C214" s="151"/>
      <c r="D214" s="151">
        <f t="shared" si="72"/>
        <v>0</v>
      </c>
      <c r="E214" s="151">
        <f t="shared" si="72"/>
        <v>0</v>
      </c>
      <c r="F214" s="151">
        <v>0</v>
      </c>
      <c r="G214" s="151">
        <v>0</v>
      </c>
      <c r="H214" s="151">
        <v>0</v>
      </c>
      <c r="I214" s="151">
        <v>0</v>
      </c>
      <c r="J214" s="151">
        <v>0</v>
      </c>
      <c r="K214" s="151">
        <v>0</v>
      </c>
      <c r="L214" s="151">
        <v>0</v>
      </c>
      <c r="M214" s="151">
        <v>0</v>
      </c>
      <c r="N214" s="151">
        <v>0</v>
      </c>
      <c r="O214" s="151">
        <v>0</v>
      </c>
      <c r="P214" s="181"/>
      <c r="Q214" s="151"/>
      <c r="R214" s="151"/>
      <c r="S214" s="151"/>
    </row>
    <row r="215" spans="1:19" s="3" customFormat="1" ht="45.75" customHeight="1">
      <c r="A215" s="219" t="s">
        <v>380</v>
      </c>
      <c r="B215" s="181" t="s">
        <v>500</v>
      </c>
      <c r="C215" s="151"/>
      <c r="D215" s="151">
        <f t="shared" si="72"/>
        <v>0</v>
      </c>
      <c r="E215" s="151">
        <f t="shared" si="72"/>
        <v>0</v>
      </c>
      <c r="F215" s="151">
        <v>0</v>
      </c>
      <c r="G215" s="151">
        <v>0</v>
      </c>
      <c r="H215" s="151">
        <v>0</v>
      </c>
      <c r="I215" s="151">
        <v>0</v>
      </c>
      <c r="J215" s="151">
        <v>0</v>
      </c>
      <c r="K215" s="151">
        <v>0</v>
      </c>
      <c r="L215" s="151">
        <v>0</v>
      </c>
      <c r="M215" s="151">
        <v>0</v>
      </c>
      <c r="N215" s="151">
        <v>0</v>
      </c>
      <c r="O215" s="151">
        <v>0</v>
      </c>
      <c r="P215" s="181"/>
      <c r="Q215" s="151"/>
      <c r="R215" s="151"/>
      <c r="S215" s="151"/>
    </row>
    <row r="216" spans="1:19" s="19" customFormat="1" ht="55.5" customHeight="1">
      <c r="A216" s="219" t="s">
        <v>381</v>
      </c>
      <c r="B216" s="101" t="s">
        <v>501</v>
      </c>
      <c r="C216" s="150"/>
      <c r="D216" s="151">
        <f aca="true" t="shared" si="74" ref="D216:E219">F216+H216+J216+L216</f>
        <v>3239</v>
      </c>
      <c r="E216" s="151">
        <f t="shared" si="74"/>
        <v>3239</v>
      </c>
      <c r="F216" s="151">
        <f>F217+F219+F222+F223</f>
        <v>0</v>
      </c>
      <c r="G216" s="151">
        <f>G217+G219+G223</f>
        <v>0</v>
      </c>
      <c r="H216" s="151">
        <f>H217+H219+H223</f>
        <v>0</v>
      </c>
      <c r="I216" s="151">
        <f>I217+I219+I223</f>
        <v>0</v>
      </c>
      <c r="J216" s="151">
        <f>J217+J219+J223+J222+J223</f>
        <v>3239</v>
      </c>
      <c r="K216" s="151">
        <f>K217+K219+K223</f>
        <v>3239</v>
      </c>
      <c r="L216" s="151">
        <f>L217+L219+L223</f>
        <v>0</v>
      </c>
      <c r="M216" s="151">
        <f>M217+M219+M223</f>
        <v>0</v>
      </c>
      <c r="N216" s="151">
        <v>100</v>
      </c>
      <c r="O216" s="151">
        <f>E216/D216*100</f>
        <v>100</v>
      </c>
      <c r="P216" s="101"/>
      <c r="Q216" s="150"/>
      <c r="R216" s="150"/>
      <c r="S216" s="150"/>
    </row>
    <row r="217" spans="1:19" s="3" customFormat="1" ht="78" customHeight="1">
      <c r="A217" s="73"/>
      <c r="B217" s="101" t="s">
        <v>502</v>
      </c>
      <c r="C217" s="150"/>
      <c r="D217" s="150">
        <f>F217+H217+J217+L217</f>
        <v>3239</v>
      </c>
      <c r="E217" s="150">
        <f t="shared" si="74"/>
        <v>3239</v>
      </c>
      <c r="F217" s="150">
        <f>F218</f>
        <v>0</v>
      </c>
      <c r="G217" s="150">
        <f aca="true" t="shared" si="75" ref="G217:M217">G218</f>
        <v>0</v>
      </c>
      <c r="H217" s="150">
        <f t="shared" si="75"/>
        <v>0</v>
      </c>
      <c r="I217" s="150">
        <f t="shared" si="75"/>
        <v>0</v>
      </c>
      <c r="J217" s="150">
        <f t="shared" si="75"/>
        <v>3239</v>
      </c>
      <c r="K217" s="150">
        <f t="shared" si="75"/>
        <v>3239</v>
      </c>
      <c r="L217" s="150">
        <f t="shared" si="75"/>
        <v>0</v>
      </c>
      <c r="M217" s="150">
        <f t="shared" si="75"/>
        <v>0</v>
      </c>
      <c r="N217" s="150">
        <v>100</v>
      </c>
      <c r="O217" s="151">
        <f>E217/D217*100</f>
        <v>100</v>
      </c>
      <c r="P217" s="101" t="s">
        <v>114</v>
      </c>
      <c r="Q217" s="150">
        <v>100</v>
      </c>
      <c r="R217" s="150">
        <v>100</v>
      </c>
      <c r="S217" s="150">
        <v>100</v>
      </c>
    </row>
    <row r="218" spans="1:19" s="3" customFormat="1" ht="91.5" customHeight="1">
      <c r="A218" s="73"/>
      <c r="B218" s="101" t="s">
        <v>115</v>
      </c>
      <c r="C218" s="150"/>
      <c r="D218" s="150">
        <f>F218+H218+J218+L218</f>
        <v>3239</v>
      </c>
      <c r="E218" s="150">
        <f>G218+I218+K218+M218</f>
        <v>3239</v>
      </c>
      <c r="F218" s="150">
        <v>0</v>
      </c>
      <c r="G218" s="150">
        <v>0</v>
      </c>
      <c r="H218" s="150">
        <v>0</v>
      </c>
      <c r="I218" s="150">
        <v>0</v>
      </c>
      <c r="J218" s="177">
        <v>3239</v>
      </c>
      <c r="K218" s="177">
        <v>3239</v>
      </c>
      <c r="L218" s="150">
        <v>0</v>
      </c>
      <c r="M218" s="150">
        <v>0</v>
      </c>
      <c r="N218" s="150">
        <v>0</v>
      </c>
      <c r="O218" s="151">
        <v>0</v>
      </c>
      <c r="P218" s="101" t="s">
        <v>116</v>
      </c>
      <c r="Q218" s="150">
        <v>100</v>
      </c>
      <c r="R218" s="150">
        <v>100</v>
      </c>
      <c r="S218" s="150">
        <v>100</v>
      </c>
    </row>
    <row r="219" spans="1:19" s="24" customFormat="1" ht="66.75" customHeight="1">
      <c r="A219" s="150"/>
      <c r="B219" s="101" t="s">
        <v>503</v>
      </c>
      <c r="C219" s="150"/>
      <c r="D219" s="150">
        <f t="shared" si="74"/>
        <v>0</v>
      </c>
      <c r="E219" s="150">
        <f t="shared" si="74"/>
        <v>0</v>
      </c>
      <c r="F219" s="150">
        <f>F220+F221</f>
        <v>0</v>
      </c>
      <c r="G219" s="150">
        <f aca="true" t="shared" si="76" ref="G219:M219">G220+G221</f>
        <v>0</v>
      </c>
      <c r="H219" s="150">
        <f t="shared" si="76"/>
        <v>0</v>
      </c>
      <c r="I219" s="150">
        <f t="shared" si="76"/>
        <v>0</v>
      </c>
      <c r="J219" s="150">
        <f t="shared" si="76"/>
        <v>0</v>
      </c>
      <c r="K219" s="150">
        <f t="shared" si="76"/>
        <v>0</v>
      </c>
      <c r="L219" s="150">
        <f t="shared" si="76"/>
        <v>0</v>
      </c>
      <c r="M219" s="150">
        <f t="shared" si="76"/>
        <v>0</v>
      </c>
      <c r="N219" s="150">
        <v>0</v>
      </c>
      <c r="O219" s="151">
        <v>0</v>
      </c>
      <c r="P219" s="101"/>
      <c r="Q219" s="154"/>
      <c r="R219" s="154"/>
      <c r="S219" s="154"/>
    </row>
    <row r="220" spans="1:19" s="1" customFormat="1" ht="89.25" customHeight="1">
      <c r="A220" s="219"/>
      <c r="B220" s="101" t="s">
        <v>117</v>
      </c>
      <c r="C220" s="150"/>
      <c r="D220" s="150">
        <v>0</v>
      </c>
      <c r="E220" s="150">
        <v>0</v>
      </c>
      <c r="F220" s="150">
        <v>0</v>
      </c>
      <c r="G220" s="150">
        <v>0</v>
      </c>
      <c r="H220" s="150">
        <v>0</v>
      </c>
      <c r="I220" s="150">
        <v>0</v>
      </c>
      <c r="J220" s="150">
        <v>0</v>
      </c>
      <c r="K220" s="150">
        <v>0</v>
      </c>
      <c r="L220" s="150">
        <v>0</v>
      </c>
      <c r="M220" s="150">
        <v>0</v>
      </c>
      <c r="N220" s="150">
        <v>0</v>
      </c>
      <c r="O220" s="151">
        <v>0</v>
      </c>
      <c r="P220" s="101" t="s">
        <v>118</v>
      </c>
      <c r="Q220" s="150">
        <v>5</v>
      </c>
      <c r="R220" s="150">
        <v>5</v>
      </c>
      <c r="S220" s="150">
        <v>100</v>
      </c>
    </row>
    <row r="221" spans="1:19" s="1" customFormat="1" ht="87.75" customHeight="1">
      <c r="A221" s="150"/>
      <c r="B221" s="101" t="s">
        <v>119</v>
      </c>
      <c r="C221" s="73"/>
      <c r="D221" s="73">
        <v>0</v>
      </c>
      <c r="E221" s="73">
        <v>0</v>
      </c>
      <c r="F221" s="73">
        <v>0</v>
      </c>
      <c r="G221" s="73">
        <v>0</v>
      </c>
      <c r="H221" s="73">
        <v>0</v>
      </c>
      <c r="I221" s="73">
        <v>0</v>
      </c>
      <c r="J221" s="73">
        <v>0</v>
      </c>
      <c r="K221" s="73">
        <v>0</v>
      </c>
      <c r="L221" s="73">
        <v>0</v>
      </c>
      <c r="M221" s="73">
        <v>0</v>
      </c>
      <c r="N221" s="73">
        <v>0</v>
      </c>
      <c r="O221" s="151">
        <v>0</v>
      </c>
      <c r="P221" s="101" t="s">
        <v>120</v>
      </c>
      <c r="Q221" s="73">
        <v>100</v>
      </c>
      <c r="R221" s="73">
        <v>100</v>
      </c>
      <c r="S221" s="73">
        <v>100</v>
      </c>
    </row>
    <row r="222" spans="1:19" s="24" customFormat="1" ht="71.25" customHeight="1">
      <c r="A222" s="226"/>
      <c r="B222" s="101" t="s">
        <v>504</v>
      </c>
      <c r="C222" s="73"/>
      <c r="D222" s="73">
        <v>0</v>
      </c>
      <c r="E222" s="73">
        <v>0</v>
      </c>
      <c r="F222" s="73">
        <v>0</v>
      </c>
      <c r="G222" s="73">
        <v>0</v>
      </c>
      <c r="H222" s="73">
        <v>0</v>
      </c>
      <c r="I222" s="73">
        <v>0</v>
      </c>
      <c r="J222" s="73">
        <v>0</v>
      </c>
      <c r="K222" s="73">
        <v>0</v>
      </c>
      <c r="L222" s="73">
        <v>0</v>
      </c>
      <c r="M222" s="73">
        <v>0</v>
      </c>
      <c r="N222" s="73">
        <v>0</v>
      </c>
      <c r="O222" s="151">
        <v>0</v>
      </c>
      <c r="P222" s="101"/>
      <c r="Q222" s="73"/>
      <c r="R222" s="73"/>
      <c r="S222" s="73"/>
    </row>
    <row r="223" spans="1:19" s="1" customFormat="1" ht="60.75" customHeight="1">
      <c r="A223" s="219"/>
      <c r="B223" s="109" t="s">
        <v>505</v>
      </c>
      <c r="C223" s="150"/>
      <c r="D223" s="150">
        <f aca="true" t="shared" si="77" ref="D223:E226">F223+H223+J223+L223</f>
        <v>0</v>
      </c>
      <c r="E223" s="150">
        <f t="shared" si="77"/>
        <v>0</v>
      </c>
      <c r="F223" s="73">
        <v>0</v>
      </c>
      <c r="G223" s="73">
        <v>0</v>
      </c>
      <c r="H223" s="73">
        <v>0</v>
      </c>
      <c r="I223" s="73">
        <v>0</v>
      </c>
      <c r="J223" s="73">
        <v>0</v>
      </c>
      <c r="K223" s="73">
        <v>0</v>
      </c>
      <c r="L223" s="73">
        <v>0</v>
      </c>
      <c r="M223" s="73">
        <v>0</v>
      </c>
      <c r="N223" s="150">
        <v>0</v>
      </c>
      <c r="O223" s="151">
        <v>0</v>
      </c>
      <c r="P223" s="101"/>
      <c r="Q223" s="150"/>
      <c r="R223" s="150"/>
      <c r="S223" s="150"/>
    </row>
    <row r="224" spans="1:19" s="1" customFormat="1" ht="56.25" customHeight="1">
      <c r="A224" s="219" t="s">
        <v>382</v>
      </c>
      <c r="B224" s="101" t="s">
        <v>506</v>
      </c>
      <c r="C224" s="150"/>
      <c r="D224" s="151">
        <f aca="true" t="shared" si="78" ref="D224:M224">D225</f>
        <v>0</v>
      </c>
      <c r="E224" s="151">
        <f t="shared" si="78"/>
        <v>0</v>
      </c>
      <c r="F224" s="151">
        <f t="shared" si="78"/>
        <v>0</v>
      </c>
      <c r="G224" s="227">
        <f t="shared" si="78"/>
        <v>0</v>
      </c>
      <c r="H224" s="151">
        <f t="shared" si="78"/>
        <v>0</v>
      </c>
      <c r="I224" s="227">
        <f t="shared" si="78"/>
        <v>0</v>
      </c>
      <c r="J224" s="151">
        <f t="shared" si="78"/>
        <v>0</v>
      </c>
      <c r="K224" s="151">
        <f t="shared" si="78"/>
        <v>0</v>
      </c>
      <c r="L224" s="151">
        <f t="shared" si="78"/>
        <v>0</v>
      </c>
      <c r="M224" s="151">
        <f t="shared" si="78"/>
        <v>0</v>
      </c>
      <c r="N224" s="151">
        <v>0</v>
      </c>
      <c r="O224" s="151">
        <v>0</v>
      </c>
      <c r="P224" s="101"/>
      <c r="Q224" s="150"/>
      <c r="R224" s="150"/>
      <c r="S224" s="150"/>
    </row>
    <row r="225" spans="1:19" s="24" customFormat="1" ht="78" customHeight="1">
      <c r="A225" s="226"/>
      <c r="B225" s="101" t="s">
        <v>122</v>
      </c>
      <c r="C225" s="228"/>
      <c r="D225" s="150">
        <f t="shared" si="77"/>
        <v>0</v>
      </c>
      <c r="E225" s="150">
        <f t="shared" si="77"/>
        <v>0</v>
      </c>
      <c r="F225" s="150">
        <v>0</v>
      </c>
      <c r="G225" s="229">
        <v>0</v>
      </c>
      <c r="H225" s="150">
        <v>0</v>
      </c>
      <c r="I225" s="229">
        <v>0</v>
      </c>
      <c r="J225" s="150">
        <v>0</v>
      </c>
      <c r="K225" s="150">
        <v>0</v>
      </c>
      <c r="L225" s="150">
        <v>0</v>
      </c>
      <c r="M225" s="150">
        <v>0</v>
      </c>
      <c r="N225" s="150">
        <v>0</v>
      </c>
      <c r="O225" s="151">
        <v>0</v>
      </c>
      <c r="P225" s="101"/>
      <c r="Q225" s="150"/>
      <c r="R225" s="150"/>
      <c r="S225" s="150"/>
    </row>
    <row r="226" spans="1:19" s="24" customFormat="1" ht="65.25" customHeight="1">
      <c r="A226" s="219" t="s">
        <v>383</v>
      </c>
      <c r="B226" s="230" t="s">
        <v>507</v>
      </c>
      <c r="C226" s="228"/>
      <c r="D226" s="150">
        <f t="shared" si="77"/>
        <v>0</v>
      </c>
      <c r="E226" s="150">
        <f t="shared" si="77"/>
        <v>0</v>
      </c>
      <c r="F226" s="150">
        <v>0</v>
      </c>
      <c r="G226" s="229">
        <v>0</v>
      </c>
      <c r="H226" s="150">
        <v>0</v>
      </c>
      <c r="I226" s="229">
        <v>0</v>
      </c>
      <c r="J226" s="150">
        <v>0</v>
      </c>
      <c r="K226" s="150">
        <v>0</v>
      </c>
      <c r="L226" s="150">
        <v>0</v>
      </c>
      <c r="M226" s="150">
        <v>0</v>
      </c>
      <c r="N226" s="150">
        <v>0</v>
      </c>
      <c r="O226" s="151">
        <v>0</v>
      </c>
      <c r="P226" s="101"/>
      <c r="Q226" s="150"/>
      <c r="R226" s="150"/>
      <c r="S226" s="150"/>
    </row>
    <row r="227" spans="1:19" s="1" customFormat="1" ht="54.75" customHeight="1">
      <c r="A227" s="219" t="s">
        <v>384</v>
      </c>
      <c r="B227" s="231" t="s">
        <v>508</v>
      </c>
      <c r="C227" s="228"/>
      <c r="D227" s="151">
        <f aca="true" t="shared" si="79" ref="D227:M227">D228</f>
        <v>56.4</v>
      </c>
      <c r="E227" s="151">
        <f t="shared" si="79"/>
        <v>56.4</v>
      </c>
      <c r="F227" s="151">
        <f t="shared" si="79"/>
        <v>0</v>
      </c>
      <c r="G227" s="227">
        <f t="shared" si="79"/>
        <v>0</v>
      </c>
      <c r="H227" s="151">
        <f t="shared" si="79"/>
        <v>56.4</v>
      </c>
      <c r="I227" s="227">
        <f t="shared" si="79"/>
        <v>56.4</v>
      </c>
      <c r="J227" s="151">
        <f t="shared" si="79"/>
        <v>0</v>
      </c>
      <c r="K227" s="151">
        <f t="shared" si="79"/>
        <v>0</v>
      </c>
      <c r="L227" s="151">
        <f t="shared" si="79"/>
        <v>0</v>
      </c>
      <c r="M227" s="151">
        <f t="shared" si="79"/>
        <v>0</v>
      </c>
      <c r="N227" s="151">
        <v>100</v>
      </c>
      <c r="O227" s="151">
        <f>E227/D227*100</f>
        <v>100</v>
      </c>
      <c r="P227" s="101"/>
      <c r="Q227" s="150"/>
      <c r="R227" s="150"/>
      <c r="S227" s="150"/>
    </row>
    <row r="228" spans="1:19" s="24" customFormat="1" ht="41.25" customHeight="1">
      <c r="A228" s="73"/>
      <c r="B228" s="231" t="s">
        <v>123</v>
      </c>
      <c r="C228" s="228"/>
      <c r="D228" s="150">
        <f>F228+H228+J228+L228</f>
        <v>56.4</v>
      </c>
      <c r="E228" s="150">
        <f>G228+I228+K228+M228</f>
        <v>56.4</v>
      </c>
      <c r="F228" s="150">
        <v>0</v>
      </c>
      <c r="G228" s="229">
        <v>0</v>
      </c>
      <c r="H228" s="150">
        <v>56.4</v>
      </c>
      <c r="I228" s="229">
        <v>56.4</v>
      </c>
      <c r="J228" s="150">
        <v>0</v>
      </c>
      <c r="K228" s="150">
        <v>0</v>
      </c>
      <c r="L228" s="150">
        <v>0</v>
      </c>
      <c r="M228" s="150">
        <v>0</v>
      </c>
      <c r="N228" s="150">
        <v>100</v>
      </c>
      <c r="O228" s="151">
        <f>E228/D228*100</f>
        <v>100</v>
      </c>
      <c r="P228" s="101" t="s">
        <v>174</v>
      </c>
      <c r="Q228" s="150">
        <v>26</v>
      </c>
      <c r="R228" s="150">
        <v>26</v>
      </c>
      <c r="S228" s="150">
        <v>100</v>
      </c>
    </row>
    <row r="229" spans="1:19" s="1" customFormat="1" ht="57" customHeight="1">
      <c r="A229" s="219" t="s">
        <v>385</v>
      </c>
      <c r="B229" s="231" t="s">
        <v>509</v>
      </c>
      <c r="C229" s="228"/>
      <c r="D229" s="151">
        <f aca="true" t="shared" si="80" ref="D229:M229">D230</f>
        <v>0</v>
      </c>
      <c r="E229" s="151">
        <f t="shared" si="80"/>
        <v>0</v>
      </c>
      <c r="F229" s="151">
        <f t="shared" si="80"/>
        <v>0</v>
      </c>
      <c r="G229" s="227">
        <f t="shared" si="80"/>
        <v>0</v>
      </c>
      <c r="H229" s="151">
        <f t="shared" si="80"/>
        <v>0</v>
      </c>
      <c r="I229" s="227">
        <f t="shared" si="80"/>
        <v>0</v>
      </c>
      <c r="J229" s="151">
        <f t="shared" si="80"/>
        <v>0</v>
      </c>
      <c r="K229" s="151">
        <f t="shared" si="80"/>
        <v>0</v>
      </c>
      <c r="L229" s="151">
        <f t="shared" si="80"/>
        <v>0</v>
      </c>
      <c r="M229" s="151">
        <f t="shared" si="80"/>
        <v>0</v>
      </c>
      <c r="N229" s="151">
        <v>0</v>
      </c>
      <c r="O229" s="151">
        <v>0</v>
      </c>
      <c r="P229" s="101"/>
      <c r="Q229" s="150"/>
      <c r="R229" s="150"/>
      <c r="S229" s="150"/>
    </row>
    <row r="230" spans="1:19" s="24" customFormat="1" ht="45.75" customHeight="1" thickBot="1">
      <c r="A230" s="117"/>
      <c r="B230" s="232" t="s">
        <v>124</v>
      </c>
      <c r="C230" s="117"/>
      <c r="D230" s="117">
        <f>F230+H230+J230+L230</f>
        <v>0</v>
      </c>
      <c r="E230" s="117">
        <f>G230+I230+K230+M230</f>
        <v>0</v>
      </c>
      <c r="F230" s="117">
        <v>0</v>
      </c>
      <c r="G230" s="117">
        <v>0</v>
      </c>
      <c r="H230" s="117">
        <v>0</v>
      </c>
      <c r="I230" s="117">
        <v>0</v>
      </c>
      <c r="J230" s="117">
        <v>0</v>
      </c>
      <c r="K230" s="117">
        <v>0</v>
      </c>
      <c r="L230" s="117">
        <v>0</v>
      </c>
      <c r="M230" s="117">
        <v>0</v>
      </c>
      <c r="N230" s="117">
        <v>0</v>
      </c>
      <c r="O230" s="233">
        <v>0</v>
      </c>
      <c r="P230" s="117"/>
      <c r="Q230" s="117"/>
      <c r="R230" s="117"/>
      <c r="S230" s="117"/>
    </row>
    <row r="231" spans="1:19" s="1" customFormat="1" ht="116.25" customHeight="1" thickBot="1">
      <c r="A231" s="203">
        <v>11</v>
      </c>
      <c r="B231" s="161" t="s">
        <v>386</v>
      </c>
      <c r="C231" s="122" t="s">
        <v>125</v>
      </c>
      <c r="D231" s="234">
        <f aca="true" t="shared" si="81" ref="D231:D263">F231+H231+J231+L231</f>
        <v>25226.9</v>
      </c>
      <c r="E231" s="122">
        <f>I231+K231</f>
        <v>25226.9</v>
      </c>
      <c r="F231" s="122">
        <f>F232+F239+F246+F251</f>
        <v>0</v>
      </c>
      <c r="G231" s="122">
        <f aca="true" t="shared" si="82" ref="G231:M231">G232+G239+G246+G251</f>
        <v>0</v>
      </c>
      <c r="H231" s="122">
        <f t="shared" si="82"/>
        <v>7972.5</v>
      </c>
      <c r="I231" s="122">
        <f t="shared" si="82"/>
        <v>7972.5</v>
      </c>
      <c r="J231" s="122">
        <f t="shared" si="82"/>
        <v>17254.4</v>
      </c>
      <c r="K231" s="122">
        <f t="shared" si="82"/>
        <v>17254.4</v>
      </c>
      <c r="L231" s="122">
        <f t="shared" si="82"/>
        <v>0</v>
      </c>
      <c r="M231" s="122">
        <f t="shared" si="82"/>
        <v>0</v>
      </c>
      <c r="N231" s="235">
        <v>100</v>
      </c>
      <c r="O231" s="164">
        <f>E231/D231*100</f>
        <v>100</v>
      </c>
      <c r="P231" s="161"/>
      <c r="Q231" s="122"/>
      <c r="R231" s="122"/>
      <c r="S231" s="205"/>
    </row>
    <row r="232" spans="1:19" s="24" customFormat="1" ht="51" customHeight="1">
      <c r="A232" s="216" t="s">
        <v>387</v>
      </c>
      <c r="B232" s="133" t="s">
        <v>510</v>
      </c>
      <c r="C232" s="130"/>
      <c r="D232" s="236">
        <f t="shared" si="81"/>
        <v>1413.9</v>
      </c>
      <c r="E232" s="129">
        <f>I232+K232</f>
        <v>1413.9</v>
      </c>
      <c r="F232" s="130">
        <f>F233+F234+F235+F236+F237+F238</f>
        <v>0</v>
      </c>
      <c r="G232" s="130">
        <f aca="true" t="shared" si="83" ref="G232:M232">G233+G234+G235+G236+G237+G238</f>
        <v>0</v>
      </c>
      <c r="H232" s="130">
        <f t="shared" si="83"/>
        <v>99.9</v>
      </c>
      <c r="I232" s="130">
        <f t="shared" si="83"/>
        <v>99.9</v>
      </c>
      <c r="J232" s="130">
        <f t="shared" si="83"/>
        <v>1314</v>
      </c>
      <c r="K232" s="130">
        <f t="shared" si="83"/>
        <v>1314</v>
      </c>
      <c r="L232" s="130">
        <f t="shared" si="83"/>
        <v>0</v>
      </c>
      <c r="M232" s="130">
        <f t="shared" si="83"/>
        <v>0</v>
      </c>
      <c r="N232" s="129">
        <v>100</v>
      </c>
      <c r="O232" s="148">
        <f>E232/D232*100</f>
        <v>100</v>
      </c>
      <c r="P232" s="133"/>
      <c r="Q232" s="130"/>
      <c r="R232" s="130"/>
      <c r="S232" s="130"/>
    </row>
    <row r="233" spans="1:19" s="1" customFormat="1" ht="87.75" customHeight="1">
      <c r="A233" s="73"/>
      <c r="B233" s="101" t="s">
        <v>127</v>
      </c>
      <c r="C233" s="73"/>
      <c r="D233" s="237">
        <f t="shared" si="81"/>
        <v>0</v>
      </c>
      <c r="E233" s="73">
        <v>0</v>
      </c>
      <c r="F233" s="73">
        <v>0</v>
      </c>
      <c r="G233" s="73">
        <v>0</v>
      </c>
      <c r="H233" s="73">
        <v>0</v>
      </c>
      <c r="I233" s="73">
        <v>0</v>
      </c>
      <c r="J233" s="73">
        <v>0</v>
      </c>
      <c r="K233" s="73">
        <v>0</v>
      </c>
      <c r="L233" s="73">
        <v>0</v>
      </c>
      <c r="M233" s="73">
        <v>0</v>
      </c>
      <c r="N233" s="73">
        <v>0</v>
      </c>
      <c r="O233" s="151">
        <v>0</v>
      </c>
      <c r="P233" s="101" t="s">
        <v>128</v>
      </c>
      <c r="Q233" s="73" t="s">
        <v>294</v>
      </c>
      <c r="R233" s="73" t="s">
        <v>294</v>
      </c>
      <c r="S233" s="73">
        <v>100</v>
      </c>
    </row>
    <row r="234" spans="1:19" s="1" customFormat="1" ht="72" customHeight="1">
      <c r="A234" s="73"/>
      <c r="B234" s="101" t="s">
        <v>129</v>
      </c>
      <c r="C234" s="73"/>
      <c r="D234" s="237">
        <f t="shared" si="81"/>
        <v>0</v>
      </c>
      <c r="E234" s="73">
        <v>0</v>
      </c>
      <c r="F234" s="73">
        <v>0</v>
      </c>
      <c r="G234" s="73">
        <v>0</v>
      </c>
      <c r="H234" s="73">
        <v>0</v>
      </c>
      <c r="I234" s="73">
        <v>0</v>
      </c>
      <c r="J234" s="73">
        <v>0</v>
      </c>
      <c r="K234" s="73">
        <v>0</v>
      </c>
      <c r="L234" s="73">
        <v>0</v>
      </c>
      <c r="M234" s="73">
        <v>0</v>
      </c>
      <c r="N234" s="73">
        <v>0</v>
      </c>
      <c r="O234" s="151">
        <v>0</v>
      </c>
      <c r="P234" s="101" t="s">
        <v>130</v>
      </c>
      <c r="Q234" s="73">
        <v>100</v>
      </c>
      <c r="R234" s="73">
        <v>100</v>
      </c>
      <c r="S234" s="73">
        <v>100</v>
      </c>
    </row>
    <row r="235" spans="1:19" s="1" customFormat="1" ht="87" customHeight="1">
      <c r="A235" s="73"/>
      <c r="B235" s="101" t="s">
        <v>131</v>
      </c>
      <c r="C235" s="73"/>
      <c r="D235" s="237">
        <f t="shared" si="81"/>
        <v>0</v>
      </c>
      <c r="E235" s="73">
        <v>0</v>
      </c>
      <c r="F235" s="73">
        <v>0</v>
      </c>
      <c r="G235" s="73">
        <v>0</v>
      </c>
      <c r="H235" s="73">
        <v>0</v>
      </c>
      <c r="I235" s="73">
        <v>0</v>
      </c>
      <c r="J235" s="73">
        <v>0</v>
      </c>
      <c r="K235" s="73">
        <v>0</v>
      </c>
      <c r="L235" s="73">
        <v>0</v>
      </c>
      <c r="M235" s="73">
        <v>0</v>
      </c>
      <c r="N235" s="73">
        <v>0</v>
      </c>
      <c r="O235" s="151">
        <v>0</v>
      </c>
      <c r="P235" s="101" t="s">
        <v>132</v>
      </c>
      <c r="Q235" s="73" t="s">
        <v>294</v>
      </c>
      <c r="R235" s="73" t="s">
        <v>294</v>
      </c>
      <c r="S235" s="73">
        <v>100</v>
      </c>
    </row>
    <row r="236" spans="1:19" s="15" customFormat="1" ht="74.25" customHeight="1">
      <c r="A236" s="73"/>
      <c r="B236" s="101" t="s">
        <v>133</v>
      </c>
      <c r="C236" s="73"/>
      <c r="D236" s="237">
        <f t="shared" si="81"/>
        <v>1413.9</v>
      </c>
      <c r="E236" s="76">
        <f>I236+K236</f>
        <v>1413.9</v>
      </c>
      <c r="F236" s="73">
        <v>0</v>
      </c>
      <c r="G236" s="73">
        <v>0</v>
      </c>
      <c r="H236" s="73">
        <v>99.9</v>
      </c>
      <c r="I236" s="73">
        <v>99.9</v>
      </c>
      <c r="J236" s="73">
        <v>1314</v>
      </c>
      <c r="K236" s="73">
        <v>1314</v>
      </c>
      <c r="L236" s="73">
        <v>0</v>
      </c>
      <c r="M236" s="73">
        <v>0</v>
      </c>
      <c r="N236" s="73">
        <v>100</v>
      </c>
      <c r="O236" s="151">
        <f>E236/D236*100</f>
        <v>100</v>
      </c>
      <c r="P236" s="101" t="s">
        <v>134</v>
      </c>
      <c r="Q236" s="73">
        <v>0.1</v>
      </c>
      <c r="R236" s="73">
        <v>0.1</v>
      </c>
      <c r="S236" s="73">
        <v>100</v>
      </c>
    </row>
    <row r="237" spans="1:19" s="17" customFormat="1" ht="51.75">
      <c r="A237" s="73"/>
      <c r="B237" s="101" t="s">
        <v>135</v>
      </c>
      <c r="C237" s="73"/>
      <c r="D237" s="237">
        <f t="shared" si="81"/>
        <v>0</v>
      </c>
      <c r="E237" s="76">
        <f>I237+K237</f>
        <v>0</v>
      </c>
      <c r="F237" s="73">
        <v>0</v>
      </c>
      <c r="G237" s="73">
        <v>0</v>
      </c>
      <c r="H237" s="73">
        <v>0</v>
      </c>
      <c r="I237" s="73">
        <v>0</v>
      </c>
      <c r="J237" s="73">
        <v>0</v>
      </c>
      <c r="K237" s="73">
        <v>0</v>
      </c>
      <c r="L237" s="73">
        <v>0</v>
      </c>
      <c r="M237" s="73">
        <v>0</v>
      </c>
      <c r="N237" s="73">
        <v>0</v>
      </c>
      <c r="O237" s="151">
        <v>0</v>
      </c>
      <c r="P237" s="101"/>
      <c r="Q237" s="73"/>
      <c r="R237" s="73"/>
      <c r="S237" s="73"/>
    </row>
    <row r="238" spans="1:19" ht="86.25">
      <c r="A238" s="73"/>
      <c r="B238" s="101" t="s">
        <v>136</v>
      </c>
      <c r="C238" s="73"/>
      <c r="D238" s="237">
        <f t="shared" si="81"/>
        <v>0</v>
      </c>
      <c r="E238" s="73">
        <v>0</v>
      </c>
      <c r="F238" s="73">
        <v>0</v>
      </c>
      <c r="G238" s="73">
        <v>0</v>
      </c>
      <c r="H238" s="73">
        <v>0</v>
      </c>
      <c r="I238" s="73">
        <v>0</v>
      </c>
      <c r="J238" s="73">
        <v>0</v>
      </c>
      <c r="K238" s="73">
        <v>0</v>
      </c>
      <c r="L238" s="73">
        <v>0</v>
      </c>
      <c r="M238" s="73">
        <v>0</v>
      </c>
      <c r="N238" s="73">
        <v>0</v>
      </c>
      <c r="O238" s="151">
        <v>0</v>
      </c>
      <c r="P238" s="101" t="s">
        <v>137</v>
      </c>
      <c r="Q238" s="73">
        <v>1</v>
      </c>
      <c r="R238" s="73">
        <v>1</v>
      </c>
      <c r="S238" s="73">
        <v>100</v>
      </c>
    </row>
    <row r="239" spans="1:19" ht="67.5" customHeight="1">
      <c r="A239" s="219" t="s">
        <v>388</v>
      </c>
      <c r="B239" s="181" t="s">
        <v>511</v>
      </c>
      <c r="C239" s="73"/>
      <c r="D239" s="237">
        <f>D240+D241+D242+D243+D244+D245</f>
        <v>17969.6</v>
      </c>
      <c r="E239" s="237">
        <f aca="true" t="shared" si="84" ref="E239:M239">E240+E241+E242+E243+E244+E245</f>
        <v>17969.6</v>
      </c>
      <c r="F239" s="237">
        <f t="shared" si="84"/>
        <v>0</v>
      </c>
      <c r="G239" s="237">
        <f t="shared" si="84"/>
        <v>0</v>
      </c>
      <c r="H239" s="237">
        <f t="shared" si="84"/>
        <v>6719.6</v>
      </c>
      <c r="I239" s="237">
        <f t="shared" si="84"/>
        <v>6719.6</v>
      </c>
      <c r="J239" s="237">
        <f t="shared" si="84"/>
        <v>11250</v>
      </c>
      <c r="K239" s="237">
        <f t="shared" si="84"/>
        <v>11250</v>
      </c>
      <c r="L239" s="237">
        <f t="shared" si="84"/>
        <v>0</v>
      </c>
      <c r="M239" s="237">
        <f t="shared" si="84"/>
        <v>0</v>
      </c>
      <c r="N239" s="73">
        <v>100</v>
      </c>
      <c r="O239" s="151">
        <f>E239/D239*100</f>
        <v>100</v>
      </c>
      <c r="P239" s="101"/>
      <c r="Q239" s="73"/>
      <c r="R239" s="73"/>
      <c r="S239" s="73"/>
    </row>
    <row r="240" spans="1:19" ht="67.5" customHeight="1">
      <c r="A240" s="73"/>
      <c r="B240" s="101" t="s">
        <v>138</v>
      </c>
      <c r="C240" s="73"/>
      <c r="D240" s="237">
        <f t="shared" si="81"/>
        <v>0</v>
      </c>
      <c r="E240" s="73">
        <v>0</v>
      </c>
      <c r="F240" s="73">
        <v>0</v>
      </c>
      <c r="G240" s="73">
        <v>0</v>
      </c>
      <c r="H240" s="73">
        <v>0</v>
      </c>
      <c r="I240" s="73">
        <v>0</v>
      </c>
      <c r="J240" s="73">
        <v>0</v>
      </c>
      <c r="K240" s="73">
        <v>0</v>
      </c>
      <c r="L240" s="73">
        <v>0</v>
      </c>
      <c r="M240" s="73">
        <v>0</v>
      </c>
      <c r="N240" s="73">
        <v>0</v>
      </c>
      <c r="O240" s="151">
        <v>0</v>
      </c>
      <c r="P240" s="101"/>
      <c r="Q240" s="73"/>
      <c r="R240" s="73"/>
      <c r="S240" s="73"/>
    </row>
    <row r="241" spans="1:19" ht="155.25">
      <c r="A241" s="73"/>
      <c r="B241" s="101" t="s">
        <v>139</v>
      </c>
      <c r="C241" s="73"/>
      <c r="D241" s="237">
        <f t="shared" si="81"/>
        <v>7848</v>
      </c>
      <c r="E241" s="237">
        <f>I241+K241</f>
        <v>7848</v>
      </c>
      <c r="F241" s="73">
        <v>0</v>
      </c>
      <c r="G241" s="73">
        <v>0</v>
      </c>
      <c r="H241" s="102">
        <v>4478</v>
      </c>
      <c r="I241" s="102">
        <v>4478</v>
      </c>
      <c r="J241" s="102">
        <v>3370</v>
      </c>
      <c r="K241" s="102">
        <v>3370</v>
      </c>
      <c r="L241" s="73">
        <v>0</v>
      </c>
      <c r="M241" s="73">
        <v>0</v>
      </c>
      <c r="N241" s="73">
        <v>100</v>
      </c>
      <c r="O241" s="151">
        <f>E241/D241*100</f>
        <v>100</v>
      </c>
      <c r="P241" s="101" t="s">
        <v>140</v>
      </c>
      <c r="Q241" s="73">
        <v>100</v>
      </c>
      <c r="R241" s="73">
        <v>100</v>
      </c>
      <c r="S241" s="73">
        <v>100</v>
      </c>
    </row>
    <row r="242" spans="1:19" ht="42" customHeight="1">
      <c r="A242" s="73"/>
      <c r="B242" s="101" t="s">
        <v>141</v>
      </c>
      <c r="C242" s="73"/>
      <c r="D242" s="237">
        <f t="shared" si="81"/>
        <v>0</v>
      </c>
      <c r="E242" s="102">
        <v>0</v>
      </c>
      <c r="F242" s="73">
        <v>0</v>
      </c>
      <c r="G242" s="73">
        <v>0</v>
      </c>
      <c r="H242" s="73">
        <v>0</v>
      </c>
      <c r="I242" s="73">
        <v>0</v>
      </c>
      <c r="J242" s="73">
        <v>0</v>
      </c>
      <c r="K242" s="73">
        <v>0</v>
      </c>
      <c r="L242" s="73">
        <v>0</v>
      </c>
      <c r="M242" s="73">
        <v>0</v>
      </c>
      <c r="N242" s="73">
        <v>0</v>
      </c>
      <c r="O242" s="151">
        <v>0</v>
      </c>
      <c r="P242" s="101"/>
      <c r="Q242" s="73"/>
      <c r="R242" s="73"/>
      <c r="S242" s="73"/>
    </row>
    <row r="243" spans="1:19" s="17" customFormat="1" ht="69">
      <c r="A243" s="73"/>
      <c r="B243" s="101" t="s">
        <v>143</v>
      </c>
      <c r="C243" s="73"/>
      <c r="D243" s="237">
        <f t="shared" si="81"/>
        <v>0</v>
      </c>
      <c r="E243" s="76">
        <f>G243+I243+K243+M243</f>
        <v>0</v>
      </c>
      <c r="F243" s="73">
        <v>0</v>
      </c>
      <c r="G243" s="73">
        <v>0</v>
      </c>
      <c r="H243" s="73">
        <v>0</v>
      </c>
      <c r="I243" s="73">
        <v>0</v>
      </c>
      <c r="J243" s="73">
        <v>0</v>
      </c>
      <c r="K243" s="73">
        <v>0</v>
      </c>
      <c r="L243" s="73">
        <v>0</v>
      </c>
      <c r="M243" s="73">
        <v>0</v>
      </c>
      <c r="N243" s="73">
        <v>0</v>
      </c>
      <c r="O243" s="151">
        <v>0</v>
      </c>
      <c r="P243" s="101"/>
      <c r="Q243" s="73"/>
      <c r="R243" s="73"/>
      <c r="S243" s="73"/>
    </row>
    <row r="244" spans="1:19" ht="51.75" customHeight="1">
      <c r="A244" s="73"/>
      <c r="B244" s="101" t="s">
        <v>144</v>
      </c>
      <c r="C244" s="73"/>
      <c r="D244" s="237">
        <f>F244+H244+J244+L244</f>
        <v>7880</v>
      </c>
      <c r="E244" s="73">
        <f>G244+I244+K244+M244</f>
        <v>7880</v>
      </c>
      <c r="F244" s="73">
        <v>0</v>
      </c>
      <c r="G244" s="73">
        <v>0</v>
      </c>
      <c r="H244" s="73">
        <v>0</v>
      </c>
      <c r="I244" s="73">
        <v>0</v>
      </c>
      <c r="J244" s="73">
        <v>7880</v>
      </c>
      <c r="K244" s="73">
        <v>7880</v>
      </c>
      <c r="L244" s="73">
        <v>0</v>
      </c>
      <c r="M244" s="73">
        <v>0</v>
      </c>
      <c r="N244" s="73">
        <v>100</v>
      </c>
      <c r="O244" s="151">
        <f aca="true" t="shared" si="85" ref="O244:O249">E244/D244*100</f>
        <v>100</v>
      </c>
      <c r="P244" s="101"/>
      <c r="Q244" s="73"/>
      <c r="R244" s="73"/>
      <c r="S244" s="73"/>
    </row>
    <row r="245" spans="1:19" ht="92.25" customHeight="1">
      <c r="A245" s="73"/>
      <c r="B245" s="101" t="s">
        <v>254</v>
      </c>
      <c r="C245" s="73"/>
      <c r="D245" s="237">
        <f t="shared" si="81"/>
        <v>2241.6</v>
      </c>
      <c r="E245" s="73">
        <f>G245+I245+K245+M245</f>
        <v>2241.6</v>
      </c>
      <c r="F245" s="73">
        <v>0</v>
      </c>
      <c r="G245" s="73">
        <v>0</v>
      </c>
      <c r="H245" s="73">
        <v>2241.6</v>
      </c>
      <c r="I245" s="73">
        <v>2241.6</v>
      </c>
      <c r="J245" s="73">
        <v>0</v>
      </c>
      <c r="K245" s="73">
        <v>0</v>
      </c>
      <c r="L245" s="73">
        <v>0</v>
      </c>
      <c r="M245" s="73">
        <v>0</v>
      </c>
      <c r="N245" s="73">
        <v>100</v>
      </c>
      <c r="O245" s="151">
        <f t="shared" si="85"/>
        <v>100</v>
      </c>
      <c r="P245" s="101" t="s">
        <v>142</v>
      </c>
      <c r="Q245" s="73">
        <v>100</v>
      </c>
      <c r="R245" s="73">
        <v>100</v>
      </c>
      <c r="S245" s="73">
        <v>100</v>
      </c>
    </row>
    <row r="246" spans="1:19" ht="56.25" customHeight="1">
      <c r="A246" s="226" t="s">
        <v>389</v>
      </c>
      <c r="B246" s="181" t="s">
        <v>512</v>
      </c>
      <c r="C246" s="73"/>
      <c r="D246" s="237">
        <f>D247+D248+D249+D250</f>
        <v>1153</v>
      </c>
      <c r="E246" s="237">
        <f aca="true" t="shared" si="86" ref="E246:M246">E247+E248+E249+E250</f>
        <v>1153</v>
      </c>
      <c r="F246" s="237">
        <f t="shared" si="86"/>
        <v>0</v>
      </c>
      <c r="G246" s="237">
        <f t="shared" si="86"/>
        <v>0</v>
      </c>
      <c r="H246" s="237">
        <f t="shared" si="86"/>
        <v>1153</v>
      </c>
      <c r="I246" s="237">
        <f t="shared" si="86"/>
        <v>1153</v>
      </c>
      <c r="J246" s="237">
        <f t="shared" si="86"/>
        <v>0</v>
      </c>
      <c r="K246" s="237">
        <f t="shared" si="86"/>
        <v>0</v>
      </c>
      <c r="L246" s="237">
        <f t="shared" si="86"/>
        <v>0</v>
      </c>
      <c r="M246" s="237">
        <f t="shared" si="86"/>
        <v>0</v>
      </c>
      <c r="N246" s="73">
        <v>100</v>
      </c>
      <c r="O246" s="151">
        <f t="shared" si="85"/>
        <v>100</v>
      </c>
      <c r="P246" s="101"/>
      <c r="Q246" s="73"/>
      <c r="R246" s="73"/>
      <c r="S246" s="73"/>
    </row>
    <row r="247" spans="1:19" ht="111.75" customHeight="1">
      <c r="A247" s="150"/>
      <c r="B247" s="101" t="s">
        <v>513</v>
      </c>
      <c r="C247" s="73"/>
      <c r="D247" s="237">
        <f t="shared" si="81"/>
        <v>402</v>
      </c>
      <c r="E247" s="76">
        <f aca="true" t="shared" si="87" ref="E247:E252">G247+I247+K247</f>
        <v>402</v>
      </c>
      <c r="F247" s="73">
        <v>0</v>
      </c>
      <c r="G247" s="73">
        <v>0</v>
      </c>
      <c r="H247" s="73">
        <v>402</v>
      </c>
      <c r="I247" s="73">
        <v>402</v>
      </c>
      <c r="J247" s="73">
        <v>0</v>
      </c>
      <c r="K247" s="73">
        <v>0</v>
      </c>
      <c r="L247" s="73">
        <v>0</v>
      </c>
      <c r="M247" s="73">
        <v>0</v>
      </c>
      <c r="N247" s="73">
        <v>100</v>
      </c>
      <c r="O247" s="151">
        <f t="shared" si="85"/>
        <v>100</v>
      </c>
      <c r="P247" s="101" t="s">
        <v>194</v>
      </c>
      <c r="Q247" s="73">
        <v>100</v>
      </c>
      <c r="R247" s="73">
        <v>100</v>
      </c>
      <c r="S247" s="73">
        <v>100</v>
      </c>
    </row>
    <row r="248" spans="1:19" s="17" customFormat="1" ht="111.75" customHeight="1">
      <c r="A248" s="154"/>
      <c r="B248" s="101" t="s">
        <v>514</v>
      </c>
      <c r="C248" s="73"/>
      <c r="D248" s="237">
        <f t="shared" si="81"/>
        <v>393</v>
      </c>
      <c r="E248" s="76">
        <f t="shared" si="87"/>
        <v>393</v>
      </c>
      <c r="F248" s="73">
        <v>0</v>
      </c>
      <c r="G248" s="73">
        <v>0</v>
      </c>
      <c r="H248" s="73">
        <v>393</v>
      </c>
      <c r="I248" s="73">
        <v>393</v>
      </c>
      <c r="J248" s="73">
        <v>0</v>
      </c>
      <c r="K248" s="73">
        <v>0</v>
      </c>
      <c r="L248" s="73">
        <v>0</v>
      </c>
      <c r="M248" s="73">
        <v>0</v>
      </c>
      <c r="N248" s="73">
        <v>100</v>
      </c>
      <c r="O248" s="151">
        <f t="shared" si="85"/>
        <v>100</v>
      </c>
      <c r="P248" s="101" t="s">
        <v>194</v>
      </c>
      <c r="Q248" s="73">
        <v>100</v>
      </c>
      <c r="R248" s="73">
        <v>100</v>
      </c>
      <c r="S248" s="73">
        <v>100</v>
      </c>
    </row>
    <row r="249" spans="1:19" ht="75" customHeight="1">
      <c r="A249" s="154"/>
      <c r="B249" s="101" t="s">
        <v>515</v>
      </c>
      <c r="C249" s="73"/>
      <c r="D249" s="237">
        <f t="shared" si="81"/>
        <v>358</v>
      </c>
      <c r="E249" s="76">
        <f t="shared" si="87"/>
        <v>358</v>
      </c>
      <c r="F249" s="73">
        <v>0</v>
      </c>
      <c r="G249" s="73">
        <v>0</v>
      </c>
      <c r="H249" s="73">
        <v>358</v>
      </c>
      <c r="I249" s="73">
        <v>358</v>
      </c>
      <c r="J249" s="73">
        <v>0</v>
      </c>
      <c r="K249" s="73">
        <v>0</v>
      </c>
      <c r="L249" s="73">
        <v>0</v>
      </c>
      <c r="M249" s="73">
        <v>0</v>
      </c>
      <c r="N249" s="73">
        <v>100</v>
      </c>
      <c r="O249" s="151">
        <f t="shared" si="85"/>
        <v>100</v>
      </c>
      <c r="P249" s="101" t="s">
        <v>194</v>
      </c>
      <c r="Q249" s="73">
        <v>100</v>
      </c>
      <c r="R249" s="73">
        <v>100</v>
      </c>
      <c r="S249" s="73">
        <v>100</v>
      </c>
    </row>
    <row r="250" spans="1:19" ht="62.25" customHeight="1">
      <c r="A250" s="154"/>
      <c r="B250" s="238" t="s">
        <v>516</v>
      </c>
      <c r="C250" s="73"/>
      <c r="D250" s="237">
        <f>F250+H250+J250+L250</f>
        <v>0</v>
      </c>
      <c r="E250" s="76">
        <f t="shared" si="87"/>
        <v>0</v>
      </c>
      <c r="F250" s="73">
        <v>0</v>
      </c>
      <c r="G250" s="73">
        <v>0</v>
      </c>
      <c r="H250" s="73">
        <v>0</v>
      </c>
      <c r="I250" s="73">
        <v>0</v>
      </c>
      <c r="J250" s="73">
        <v>0</v>
      </c>
      <c r="K250" s="73">
        <v>0</v>
      </c>
      <c r="L250" s="73">
        <v>0</v>
      </c>
      <c r="M250" s="73">
        <v>0</v>
      </c>
      <c r="N250" s="73">
        <v>0</v>
      </c>
      <c r="O250" s="151">
        <v>0</v>
      </c>
      <c r="P250" s="101"/>
      <c r="Q250" s="73"/>
      <c r="R250" s="73"/>
      <c r="S250" s="73"/>
    </row>
    <row r="251" spans="1:19" ht="56.25" customHeight="1">
      <c r="A251" s="226" t="s">
        <v>390</v>
      </c>
      <c r="B251" s="181" t="s">
        <v>517</v>
      </c>
      <c r="C251" s="150"/>
      <c r="D251" s="237">
        <f t="shared" si="81"/>
        <v>4690.4</v>
      </c>
      <c r="E251" s="171">
        <f t="shared" si="87"/>
        <v>4690.4</v>
      </c>
      <c r="F251" s="150">
        <v>0</v>
      </c>
      <c r="G251" s="150">
        <v>0</v>
      </c>
      <c r="H251" s="150">
        <v>0</v>
      </c>
      <c r="I251" s="150">
        <v>0</v>
      </c>
      <c r="J251" s="171">
        <f>J252</f>
        <v>4690.4</v>
      </c>
      <c r="K251" s="171">
        <f>K252</f>
        <v>4690.4</v>
      </c>
      <c r="L251" s="150">
        <v>0</v>
      </c>
      <c r="M251" s="150">
        <v>0</v>
      </c>
      <c r="N251" s="150">
        <v>100</v>
      </c>
      <c r="O251" s="239">
        <f>E251/D251*100</f>
        <v>100</v>
      </c>
      <c r="P251" s="240"/>
      <c r="Q251" s="150"/>
      <c r="R251" s="150"/>
      <c r="S251" s="150"/>
    </row>
    <row r="252" spans="1:19" ht="66.75" customHeight="1">
      <c r="A252" s="150"/>
      <c r="B252" s="101" t="s">
        <v>518</v>
      </c>
      <c r="C252" s="150"/>
      <c r="D252" s="237">
        <f t="shared" si="81"/>
        <v>4690.4</v>
      </c>
      <c r="E252" s="171">
        <f t="shared" si="87"/>
        <v>4690.4</v>
      </c>
      <c r="F252" s="150">
        <v>0</v>
      </c>
      <c r="G252" s="150">
        <v>0</v>
      </c>
      <c r="H252" s="150">
        <v>0</v>
      </c>
      <c r="I252" s="150">
        <v>0</v>
      </c>
      <c r="J252" s="171">
        <v>4690.4</v>
      </c>
      <c r="K252" s="171">
        <v>4690.4</v>
      </c>
      <c r="L252" s="150">
        <v>0</v>
      </c>
      <c r="M252" s="150">
        <v>0</v>
      </c>
      <c r="N252" s="150">
        <v>100</v>
      </c>
      <c r="O252" s="239">
        <f>E252/D252*100</f>
        <v>100</v>
      </c>
      <c r="P252" s="101" t="s">
        <v>145</v>
      </c>
      <c r="Q252" s="150">
        <v>100</v>
      </c>
      <c r="R252" s="150">
        <v>100</v>
      </c>
      <c r="S252" s="150">
        <f>R252/Q252*100</f>
        <v>100</v>
      </c>
    </row>
    <row r="253" spans="1:19" ht="76.5" customHeight="1">
      <c r="A253" s="150"/>
      <c r="B253" s="101" t="s">
        <v>519</v>
      </c>
      <c r="C253" s="154"/>
      <c r="D253" s="237">
        <f t="shared" si="81"/>
        <v>0</v>
      </c>
      <c r="E253" s="150">
        <v>0</v>
      </c>
      <c r="F253" s="150">
        <v>0</v>
      </c>
      <c r="G253" s="150">
        <v>0</v>
      </c>
      <c r="H253" s="150">
        <v>0</v>
      </c>
      <c r="I253" s="150">
        <v>0</v>
      </c>
      <c r="J253" s="150">
        <v>0</v>
      </c>
      <c r="K253" s="150">
        <v>0</v>
      </c>
      <c r="L253" s="150">
        <v>0</v>
      </c>
      <c r="M253" s="150">
        <v>0</v>
      </c>
      <c r="N253" s="150">
        <v>0</v>
      </c>
      <c r="O253" s="151">
        <v>0</v>
      </c>
      <c r="P253" s="101"/>
      <c r="Q253" s="154"/>
      <c r="R253" s="154"/>
      <c r="S253" s="154"/>
    </row>
    <row r="254" spans="1:19" ht="66.75" customHeight="1" thickBot="1">
      <c r="A254" s="158"/>
      <c r="B254" s="116" t="s">
        <v>146</v>
      </c>
      <c r="C254" s="157"/>
      <c r="D254" s="241">
        <f t="shared" si="81"/>
        <v>0</v>
      </c>
      <c r="E254" s="158">
        <v>0</v>
      </c>
      <c r="F254" s="158">
        <v>0</v>
      </c>
      <c r="G254" s="158">
        <v>0</v>
      </c>
      <c r="H254" s="158">
        <v>0</v>
      </c>
      <c r="I254" s="158">
        <v>0</v>
      </c>
      <c r="J254" s="158">
        <v>0</v>
      </c>
      <c r="K254" s="158">
        <v>0</v>
      </c>
      <c r="L254" s="158">
        <v>0</v>
      </c>
      <c r="M254" s="158">
        <v>0</v>
      </c>
      <c r="N254" s="158">
        <v>0</v>
      </c>
      <c r="O254" s="233">
        <v>0</v>
      </c>
      <c r="P254" s="116"/>
      <c r="Q254" s="157"/>
      <c r="R254" s="157"/>
      <c r="S254" s="157"/>
    </row>
    <row r="255" spans="1:19" s="17" customFormat="1" ht="81" customHeight="1" thickBot="1">
      <c r="A255" s="242" t="s">
        <v>391</v>
      </c>
      <c r="B255" s="161" t="s">
        <v>395</v>
      </c>
      <c r="C255" s="143" t="s">
        <v>14</v>
      </c>
      <c r="D255" s="234">
        <f>F255+H255+J255+L255</f>
        <v>380.9</v>
      </c>
      <c r="E255" s="143">
        <f>G255+I255+K255+M255</f>
        <v>380.9</v>
      </c>
      <c r="F255" s="143">
        <f>F256+F257+F258+F262+F263</f>
        <v>0</v>
      </c>
      <c r="G255" s="143">
        <f aca="true" t="shared" si="88" ref="G255:M255">G256+G257+G258+G262+G263</f>
        <v>0</v>
      </c>
      <c r="H255" s="143">
        <f t="shared" si="88"/>
        <v>0</v>
      </c>
      <c r="I255" s="143">
        <f t="shared" si="88"/>
        <v>0</v>
      </c>
      <c r="J255" s="143">
        <f>J256+J262</f>
        <v>380.9</v>
      </c>
      <c r="K255" s="143">
        <f>K256+K262</f>
        <v>380.9</v>
      </c>
      <c r="L255" s="143">
        <f t="shared" si="88"/>
        <v>0</v>
      </c>
      <c r="M255" s="143">
        <f t="shared" si="88"/>
        <v>0</v>
      </c>
      <c r="N255" s="143">
        <v>100</v>
      </c>
      <c r="O255" s="163">
        <f>E255/D255*100</f>
        <v>100</v>
      </c>
      <c r="P255" s="161"/>
      <c r="Q255" s="143"/>
      <c r="R255" s="143"/>
      <c r="S255" s="196"/>
    </row>
    <row r="256" spans="1:19" s="23" customFormat="1" ht="70.5" customHeight="1">
      <c r="A256" s="243" t="s">
        <v>392</v>
      </c>
      <c r="B256" s="133" t="s">
        <v>520</v>
      </c>
      <c r="C256" s="147"/>
      <c r="D256" s="236">
        <f t="shared" si="81"/>
        <v>380.9</v>
      </c>
      <c r="E256" s="147">
        <f aca="true" t="shared" si="89" ref="E256:E263">G256+I256+K256+M256</f>
        <v>380.9</v>
      </c>
      <c r="F256" s="147">
        <f>F257+F258+F259+F260+F261</f>
        <v>0</v>
      </c>
      <c r="G256" s="147">
        <f aca="true" t="shared" si="90" ref="G256:M256">G257+G258+G259+G260+G261</f>
        <v>0</v>
      </c>
      <c r="H256" s="147">
        <f t="shared" si="90"/>
        <v>0</v>
      </c>
      <c r="I256" s="147">
        <f t="shared" si="90"/>
        <v>0</v>
      </c>
      <c r="J256" s="147">
        <f t="shared" si="90"/>
        <v>380.9</v>
      </c>
      <c r="K256" s="147">
        <f t="shared" si="90"/>
        <v>380.9</v>
      </c>
      <c r="L256" s="147">
        <f t="shared" si="90"/>
        <v>0</v>
      </c>
      <c r="M256" s="147">
        <f t="shared" si="90"/>
        <v>0</v>
      </c>
      <c r="N256" s="147">
        <v>0</v>
      </c>
      <c r="O256" s="217">
        <f>E256/D256*100</f>
        <v>100</v>
      </c>
      <c r="P256" s="133"/>
      <c r="Q256" s="147"/>
      <c r="R256" s="147"/>
      <c r="S256" s="147"/>
    </row>
    <row r="257" spans="1:19" s="9" customFormat="1" ht="69">
      <c r="A257" s="73"/>
      <c r="B257" s="101" t="s">
        <v>218</v>
      </c>
      <c r="C257" s="150"/>
      <c r="D257" s="237">
        <f t="shared" si="81"/>
        <v>0</v>
      </c>
      <c r="E257" s="150">
        <f t="shared" si="89"/>
        <v>0</v>
      </c>
      <c r="F257" s="150">
        <v>0</v>
      </c>
      <c r="G257" s="150">
        <v>0</v>
      </c>
      <c r="H257" s="150">
        <v>0</v>
      </c>
      <c r="I257" s="150">
        <v>0</v>
      </c>
      <c r="J257" s="150">
        <v>0</v>
      </c>
      <c r="K257" s="150">
        <v>0</v>
      </c>
      <c r="L257" s="150">
        <v>0</v>
      </c>
      <c r="M257" s="150">
        <v>0</v>
      </c>
      <c r="N257" s="150">
        <v>0</v>
      </c>
      <c r="O257" s="151">
        <v>0</v>
      </c>
      <c r="P257" s="101"/>
      <c r="Q257" s="150"/>
      <c r="R257" s="150"/>
      <c r="S257" s="150"/>
    </row>
    <row r="258" spans="1:19" ht="51.75">
      <c r="A258" s="244"/>
      <c r="B258" s="101" t="s">
        <v>219</v>
      </c>
      <c r="C258" s="150"/>
      <c r="D258" s="237">
        <f t="shared" si="81"/>
        <v>25</v>
      </c>
      <c r="E258" s="150">
        <f t="shared" si="89"/>
        <v>25</v>
      </c>
      <c r="F258" s="150">
        <v>0</v>
      </c>
      <c r="G258" s="150">
        <v>0</v>
      </c>
      <c r="H258" s="150">
        <v>0</v>
      </c>
      <c r="I258" s="150">
        <v>0</v>
      </c>
      <c r="J258" s="150">
        <v>25</v>
      </c>
      <c r="K258" s="150">
        <v>25</v>
      </c>
      <c r="L258" s="150">
        <v>0</v>
      </c>
      <c r="M258" s="150">
        <v>0</v>
      </c>
      <c r="N258" s="150">
        <v>100</v>
      </c>
      <c r="O258" s="220">
        <f>E258/D258*100</f>
        <v>100</v>
      </c>
      <c r="P258" s="101" t="s">
        <v>193</v>
      </c>
      <c r="Q258" s="150">
        <v>100</v>
      </c>
      <c r="R258" s="150">
        <v>100</v>
      </c>
      <c r="S258" s="150">
        <v>100</v>
      </c>
    </row>
    <row r="259" spans="1:19" ht="84" customHeight="1">
      <c r="A259" s="244"/>
      <c r="B259" s="101" t="s">
        <v>220</v>
      </c>
      <c r="C259" s="150"/>
      <c r="D259" s="237">
        <f t="shared" si="81"/>
        <v>0</v>
      </c>
      <c r="E259" s="150">
        <f t="shared" si="89"/>
        <v>0</v>
      </c>
      <c r="F259" s="150">
        <v>0</v>
      </c>
      <c r="G259" s="150">
        <v>0</v>
      </c>
      <c r="H259" s="150">
        <v>0</v>
      </c>
      <c r="I259" s="150">
        <v>0</v>
      </c>
      <c r="J259" s="150">
        <v>0</v>
      </c>
      <c r="K259" s="150">
        <v>0</v>
      </c>
      <c r="L259" s="150">
        <v>0</v>
      </c>
      <c r="M259" s="150">
        <v>0</v>
      </c>
      <c r="N259" s="150">
        <v>0</v>
      </c>
      <c r="O259" s="151">
        <v>0</v>
      </c>
      <c r="P259" s="245" t="s">
        <v>268</v>
      </c>
      <c r="Q259" s="150" t="s">
        <v>291</v>
      </c>
      <c r="R259" s="150" t="s">
        <v>290</v>
      </c>
      <c r="S259" s="150">
        <v>100</v>
      </c>
    </row>
    <row r="260" spans="1:19" ht="46.5" customHeight="1">
      <c r="A260" s="244"/>
      <c r="B260" s="101" t="s">
        <v>221</v>
      </c>
      <c r="C260" s="150"/>
      <c r="D260" s="237">
        <f t="shared" si="81"/>
        <v>0</v>
      </c>
      <c r="E260" s="150">
        <f t="shared" si="89"/>
        <v>0</v>
      </c>
      <c r="F260" s="150">
        <v>0</v>
      </c>
      <c r="G260" s="150">
        <v>0</v>
      </c>
      <c r="H260" s="150">
        <v>0</v>
      </c>
      <c r="I260" s="150">
        <v>0</v>
      </c>
      <c r="J260" s="150">
        <v>0</v>
      </c>
      <c r="K260" s="150">
        <v>0</v>
      </c>
      <c r="L260" s="150">
        <v>0</v>
      </c>
      <c r="M260" s="150">
        <v>0</v>
      </c>
      <c r="N260" s="150">
        <v>0</v>
      </c>
      <c r="O260" s="151">
        <v>0</v>
      </c>
      <c r="P260" s="245"/>
      <c r="Q260" s="150"/>
      <c r="R260" s="150"/>
      <c r="S260" s="150"/>
    </row>
    <row r="261" spans="1:19" ht="100.5" customHeight="1">
      <c r="A261" s="244"/>
      <c r="B261" s="101" t="s">
        <v>222</v>
      </c>
      <c r="C261" s="150"/>
      <c r="D261" s="237">
        <f t="shared" si="81"/>
        <v>355.9</v>
      </c>
      <c r="E261" s="150">
        <f t="shared" si="89"/>
        <v>355.9</v>
      </c>
      <c r="F261" s="150">
        <v>0</v>
      </c>
      <c r="G261" s="150">
        <v>0</v>
      </c>
      <c r="H261" s="150">
        <v>0</v>
      </c>
      <c r="I261" s="150">
        <v>0</v>
      </c>
      <c r="J261" s="150">
        <v>355.9</v>
      </c>
      <c r="K261" s="150">
        <v>355.9</v>
      </c>
      <c r="L261" s="150">
        <v>0</v>
      </c>
      <c r="M261" s="150">
        <v>0</v>
      </c>
      <c r="N261" s="150">
        <v>100</v>
      </c>
      <c r="O261" s="220">
        <f>E261/D261*100</f>
        <v>100</v>
      </c>
      <c r="P261" s="245" t="s">
        <v>272</v>
      </c>
      <c r="Q261" s="150">
        <v>12</v>
      </c>
      <c r="R261" s="150">
        <v>12</v>
      </c>
      <c r="S261" s="171">
        <f>R261/Q261*100</f>
        <v>100</v>
      </c>
    </row>
    <row r="262" spans="1:19" ht="51.75">
      <c r="A262" s="226" t="s">
        <v>393</v>
      </c>
      <c r="B262" s="101" t="s">
        <v>521</v>
      </c>
      <c r="C262" s="150"/>
      <c r="D262" s="237">
        <f t="shared" si="81"/>
        <v>0</v>
      </c>
      <c r="E262" s="150">
        <f t="shared" si="89"/>
        <v>0</v>
      </c>
      <c r="F262" s="150">
        <f aca="true" t="shared" si="91" ref="F262:M262">F263</f>
        <v>0</v>
      </c>
      <c r="G262" s="150">
        <f t="shared" si="91"/>
        <v>0</v>
      </c>
      <c r="H262" s="150">
        <f t="shared" si="91"/>
        <v>0</v>
      </c>
      <c r="I262" s="150">
        <f t="shared" si="91"/>
        <v>0</v>
      </c>
      <c r="J262" s="150">
        <f t="shared" si="91"/>
        <v>0</v>
      </c>
      <c r="K262" s="150">
        <f t="shared" si="91"/>
        <v>0</v>
      </c>
      <c r="L262" s="150">
        <f t="shared" si="91"/>
        <v>0</v>
      </c>
      <c r="M262" s="150">
        <f t="shared" si="91"/>
        <v>0</v>
      </c>
      <c r="N262" s="150">
        <v>0</v>
      </c>
      <c r="O262" s="151">
        <v>0</v>
      </c>
      <c r="P262" s="101"/>
      <c r="Q262" s="150"/>
      <c r="R262" s="150"/>
      <c r="S262" s="150"/>
    </row>
    <row r="263" spans="1:19" ht="51.75">
      <c r="A263" s="244"/>
      <c r="B263" s="101" t="s">
        <v>147</v>
      </c>
      <c r="C263" s="150"/>
      <c r="D263" s="237">
        <f t="shared" si="81"/>
        <v>0</v>
      </c>
      <c r="E263" s="150">
        <f t="shared" si="89"/>
        <v>0</v>
      </c>
      <c r="F263" s="150">
        <v>0</v>
      </c>
      <c r="G263" s="150">
        <v>0</v>
      </c>
      <c r="H263" s="150">
        <v>0</v>
      </c>
      <c r="I263" s="150">
        <v>0</v>
      </c>
      <c r="J263" s="150">
        <v>0</v>
      </c>
      <c r="K263" s="150">
        <v>0</v>
      </c>
      <c r="L263" s="150">
        <v>0</v>
      </c>
      <c r="M263" s="150">
        <v>0</v>
      </c>
      <c r="N263" s="150">
        <v>0</v>
      </c>
      <c r="O263" s="151">
        <v>0</v>
      </c>
      <c r="P263" s="101"/>
      <c r="Q263" s="150"/>
      <c r="R263" s="150"/>
      <c r="S263" s="150"/>
    </row>
    <row r="264" spans="1:19" ht="17.25" customHeight="1">
      <c r="A264" s="68"/>
      <c r="B264" s="69"/>
      <c r="C264" s="68"/>
      <c r="D264" s="68"/>
      <c r="E264" s="68"/>
      <c r="F264" s="68"/>
      <c r="G264" s="68"/>
      <c r="H264" s="68"/>
      <c r="I264" s="68"/>
      <c r="J264" s="68"/>
      <c r="K264" s="70"/>
      <c r="L264" s="68"/>
      <c r="M264" s="68"/>
      <c r="N264" s="68"/>
      <c r="O264" s="68"/>
      <c r="P264" s="68"/>
      <c r="Q264" s="68"/>
      <c r="R264" s="68"/>
      <c r="S264" s="68"/>
    </row>
    <row r="265" spans="1:19" ht="51" customHeight="1">
      <c r="A265" s="254"/>
      <c r="B265" s="264" t="s">
        <v>404</v>
      </c>
      <c r="C265" s="264"/>
      <c r="D265" s="264"/>
      <c r="E265" s="264"/>
      <c r="F265" s="264"/>
      <c r="G265" s="255"/>
      <c r="H265" s="255"/>
      <c r="I265" s="255"/>
      <c r="J265" s="255"/>
      <c r="K265" s="255"/>
      <c r="L265" s="256"/>
      <c r="M265" s="256"/>
      <c r="N265" s="256"/>
      <c r="O265" s="255"/>
      <c r="P265" s="257" t="s">
        <v>405</v>
      </c>
      <c r="Q265" s="263" t="s">
        <v>406</v>
      </c>
      <c r="R265" s="263"/>
      <c r="S265" s="263"/>
    </row>
    <row r="266" spans="2:16" ht="16.5" customHeight="1">
      <c r="B266" s="26"/>
      <c r="K266" s="66"/>
      <c r="L266" s="66"/>
      <c r="M266" s="66"/>
      <c r="N266" s="66"/>
      <c r="P266" s="36"/>
    </row>
    <row r="267" spans="1:18" ht="81" customHeight="1">
      <c r="A267" s="250"/>
      <c r="B267" s="251" t="s">
        <v>238</v>
      </c>
      <c r="C267" s="250" t="s">
        <v>407</v>
      </c>
      <c r="D267" s="266" t="s">
        <v>408</v>
      </c>
      <c r="E267" s="266"/>
      <c r="F267" s="252"/>
      <c r="G267" s="250"/>
      <c r="H267" s="250"/>
      <c r="I267" s="250"/>
      <c r="J267" s="250"/>
      <c r="K267" s="269" t="s">
        <v>237</v>
      </c>
      <c r="L267" s="269"/>
      <c r="M267" s="269"/>
      <c r="N267" s="269"/>
      <c r="O267" s="269"/>
      <c r="P267" s="253" t="s">
        <v>403</v>
      </c>
      <c r="Q267" s="265" t="s">
        <v>204</v>
      </c>
      <c r="R267" s="265"/>
    </row>
    <row r="268" spans="2:18" ht="16.5">
      <c r="B268" s="26"/>
      <c r="K268" s="270"/>
      <c r="L268" s="271"/>
      <c r="M268" s="271"/>
      <c r="N268" s="271"/>
      <c r="O268" s="271"/>
      <c r="P268" s="271"/>
      <c r="Q268" s="271"/>
      <c r="R268" s="271"/>
    </row>
    <row r="269" ht="16.5">
      <c r="B269" s="26"/>
    </row>
    <row r="270" ht="16.5">
      <c r="B270" s="26"/>
    </row>
    <row r="271" spans="2:13" ht="17.25">
      <c r="B271" s="32"/>
      <c r="C271" s="33"/>
      <c r="D271" s="33"/>
      <c r="E271" s="261"/>
      <c r="F271" s="261"/>
      <c r="G271" s="261"/>
      <c r="H271" s="10"/>
      <c r="I271" s="10"/>
      <c r="J271" s="10"/>
      <c r="K271" s="11"/>
      <c r="L271" s="10"/>
      <c r="M271" s="10"/>
    </row>
    <row r="272" spans="2:13" ht="17.25">
      <c r="B272" s="32" t="s">
        <v>52</v>
      </c>
      <c r="C272" s="33"/>
      <c r="D272" s="33"/>
      <c r="E272" s="262"/>
      <c r="F272" s="262"/>
      <c r="G272" s="262"/>
      <c r="H272" s="10"/>
      <c r="I272" s="10"/>
      <c r="J272" s="10"/>
      <c r="K272" s="11"/>
      <c r="L272" s="10"/>
      <c r="M272" s="12"/>
    </row>
    <row r="273" spans="2:13" ht="17.25">
      <c r="B273" s="26"/>
      <c r="C273" s="34"/>
      <c r="D273" s="34"/>
      <c r="E273" s="262"/>
      <c r="F273" s="262"/>
      <c r="G273" s="262"/>
      <c r="H273" s="10"/>
      <c r="I273" s="10"/>
      <c r="J273" s="10"/>
      <c r="K273" s="11"/>
      <c r="L273" s="10"/>
      <c r="M273" s="10"/>
    </row>
    <row r="274" ht="16.5">
      <c r="B274" s="26"/>
    </row>
  </sheetData>
  <sheetProtection/>
  <mergeCells count="22">
    <mergeCell ref="R4:R7"/>
    <mergeCell ref="C4:C7"/>
    <mergeCell ref="D267:E267"/>
    <mergeCell ref="D5:E6"/>
    <mergeCell ref="A2:S2"/>
    <mergeCell ref="F5:M5"/>
    <mergeCell ref="D4:M4"/>
    <mergeCell ref="F6:G6"/>
    <mergeCell ref="J6:K6"/>
    <mergeCell ref="L6:M6"/>
    <mergeCell ref="P4:P7"/>
    <mergeCell ref="H6:I6"/>
    <mergeCell ref="B4:B7"/>
    <mergeCell ref="N4:O6"/>
    <mergeCell ref="E271:G273"/>
    <mergeCell ref="S4:S7"/>
    <mergeCell ref="Q4:Q7"/>
    <mergeCell ref="A4:A7"/>
    <mergeCell ref="Q265:S265"/>
    <mergeCell ref="K267:O267"/>
    <mergeCell ref="B265:F265"/>
    <mergeCell ref="Q267:R267"/>
  </mergeCells>
  <printOptions/>
  <pageMargins left="0.7086614173228347" right="0.7086614173228347" top="0.31496062992125984" bottom="0.2755905511811024" header="0.31496062992125984" footer="0.31496062992125984"/>
  <pageSetup horizontalDpi="600" verticalDpi="600" orientation="landscape" paperSize="9" scale="36" r:id="rId1"/>
  <rowBreaks count="9" manualBreakCount="9">
    <brk id="30" max="18" man="1"/>
    <brk id="50" max="18" man="1"/>
    <brk id="73" max="18" man="1"/>
    <brk id="96" max="18" man="1"/>
    <brk id="119" max="18" man="1"/>
    <brk id="139" max="18" man="1"/>
    <brk id="164" max="18" man="1"/>
    <brk id="186" max="18" man="1"/>
    <brk id="255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="73" zoomScaleSheetLayoutView="73" zoomScalePageLayoutView="0" workbookViewId="0" topLeftCell="A9">
      <selection activeCell="C9" sqref="C9"/>
    </sheetView>
  </sheetViews>
  <sheetFormatPr defaultColWidth="9.140625" defaultRowHeight="15"/>
  <cols>
    <col min="1" max="1" width="7.8515625" style="14" customWidth="1"/>
    <col min="2" max="2" width="25.57421875" style="0" customWidth="1"/>
    <col min="3" max="3" width="30.28125" style="0" customWidth="1"/>
    <col min="4" max="4" width="27.57421875" style="0" customWidth="1"/>
    <col min="5" max="5" width="18.421875" style="0" customWidth="1"/>
    <col min="6" max="6" width="27.7109375" style="0" customWidth="1"/>
    <col min="7" max="7" width="111.57421875" style="0" customWidth="1"/>
    <col min="8" max="8" width="35.140625" style="0" customWidth="1"/>
  </cols>
  <sheetData>
    <row r="1" spans="1:8" ht="57.75" customHeight="1">
      <c r="A1" s="268" t="s">
        <v>243</v>
      </c>
      <c r="B1" s="268"/>
      <c r="C1" s="268"/>
      <c r="D1" s="268"/>
      <c r="E1" s="268"/>
      <c r="F1" s="268"/>
      <c r="G1" s="268"/>
      <c r="H1" s="268"/>
    </row>
    <row r="2" spans="1:8" s="30" customFormat="1" ht="183.75" customHeight="1">
      <c r="A2" s="6" t="s">
        <v>21</v>
      </c>
      <c r="B2" s="6" t="s">
        <v>3</v>
      </c>
      <c r="C2" s="6" t="s">
        <v>27</v>
      </c>
      <c r="D2" s="6" t="s">
        <v>6</v>
      </c>
      <c r="E2" s="6" t="s">
        <v>28</v>
      </c>
      <c r="F2" s="6" t="s">
        <v>29</v>
      </c>
      <c r="G2" s="6" t="s">
        <v>30</v>
      </c>
      <c r="H2" s="6" t="s">
        <v>31</v>
      </c>
    </row>
    <row r="3" spans="1:8" s="30" customFormat="1" ht="15.7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</row>
    <row r="4" spans="1:8" s="30" customFormat="1" ht="327" customHeight="1">
      <c r="A4" s="62" t="s">
        <v>15</v>
      </c>
      <c r="B4" s="46" t="s">
        <v>274</v>
      </c>
      <c r="C4" s="47" t="s">
        <v>32</v>
      </c>
      <c r="D4" s="31" t="s">
        <v>327</v>
      </c>
      <c r="E4" s="31" t="s">
        <v>401</v>
      </c>
      <c r="F4" s="31" t="s">
        <v>35</v>
      </c>
      <c r="G4" s="31" t="s">
        <v>328</v>
      </c>
      <c r="H4" s="31" t="s">
        <v>46</v>
      </c>
    </row>
    <row r="5" spans="1:8" s="30" customFormat="1" ht="327" customHeight="1">
      <c r="A5" s="51">
        <v>2</v>
      </c>
      <c r="B5" s="46" t="s">
        <v>325</v>
      </c>
      <c r="C5" s="46" t="s">
        <v>324</v>
      </c>
      <c r="D5" s="55" t="s">
        <v>322</v>
      </c>
      <c r="E5" s="31" t="s">
        <v>323</v>
      </c>
      <c r="F5" s="31" t="s">
        <v>35</v>
      </c>
      <c r="G5" s="31" t="s">
        <v>326</v>
      </c>
      <c r="H5" s="31" t="s">
        <v>46</v>
      </c>
    </row>
    <row r="6" spans="1:8" s="30" customFormat="1" ht="247.5" customHeight="1">
      <c r="A6" s="6">
        <v>3</v>
      </c>
      <c r="B6" s="47" t="s">
        <v>33</v>
      </c>
      <c r="C6" s="47" t="s">
        <v>34</v>
      </c>
      <c r="D6" s="31" t="s">
        <v>286</v>
      </c>
      <c r="E6" s="31" t="s">
        <v>285</v>
      </c>
      <c r="F6" s="31" t="s">
        <v>35</v>
      </c>
      <c r="G6" s="31" t="s">
        <v>284</v>
      </c>
      <c r="H6" s="31" t="s">
        <v>18</v>
      </c>
    </row>
    <row r="7" spans="1:8" s="30" customFormat="1" ht="409.5" customHeight="1">
      <c r="A7" s="6">
        <v>4</v>
      </c>
      <c r="B7" s="46" t="s">
        <v>51</v>
      </c>
      <c r="C7" s="47" t="s">
        <v>36</v>
      </c>
      <c r="D7" s="63" t="s">
        <v>400</v>
      </c>
      <c r="E7" s="31" t="s">
        <v>399</v>
      </c>
      <c r="F7" s="31" t="s">
        <v>35</v>
      </c>
      <c r="G7" s="31" t="s">
        <v>398</v>
      </c>
      <c r="H7" s="31" t="s">
        <v>185</v>
      </c>
    </row>
    <row r="8" spans="1:8" s="30" customFormat="1" ht="277.5" customHeight="1">
      <c r="A8" s="6">
        <v>5</v>
      </c>
      <c r="B8" s="47" t="s">
        <v>45</v>
      </c>
      <c r="C8" s="47" t="s">
        <v>37</v>
      </c>
      <c r="D8" s="31" t="s">
        <v>305</v>
      </c>
      <c r="E8" s="31" t="s">
        <v>302</v>
      </c>
      <c r="F8" s="31" t="s">
        <v>35</v>
      </c>
      <c r="G8" s="31" t="s">
        <v>313</v>
      </c>
      <c r="H8" s="31" t="s">
        <v>18</v>
      </c>
    </row>
    <row r="9" spans="1:8" s="30" customFormat="1" ht="333" customHeight="1">
      <c r="A9" s="52">
        <v>6</v>
      </c>
      <c r="B9" s="53" t="s">
        <v>273</v>
      </c>
      <c r="C9" s="53" t="s">
        <v>38</v>
      </c>
      <c r="D9" s="54" t="s">
        <v>312</v>
      </c>
      <c r="E9" s="54" t="s">
        <v>402</v>
      </c>
      <c r="F9" s="54" t="s">
        <v>35</v>
      </c>
      <c r="G9" s="54" t="s">
        <v>306</v>
      </c>
      <c r="H9" s="54" t="s">
        <v>18</v>
      </c>
    </row>
    <row r="10" spans="1:8" s="30" customFormat="1" ht="198" customHeight="1">
      <c r="A10" s="6">
        <v>7</v>
      </c>
      <c r="B10" s="55" t="s">
        <v>39</v>
      </c>
      <c r="C10" s="47" t="s">
        <v>40</v>
      </c>
      <c r="D10" s="6" t="s">
        <v>298</v>
      </c>
      <c r="E10" s="50" t="s">
        <v>253</v>
      </c>
      <c r="F10" s="31" t="s">
        <v>35</v>
      </c>
      <c r="G10" s="31" t="s">
        <v>299</v>
      </c>
      <c r="H10" s="31" t="s">
        <v>18</v>
      </c>
    </row>
    <row r="11" spans="1:8" s="30" customFormat="1" ht="312.75" customHeight="1">
      <c r="A11" s="6">
        <v>8</v>
      </c>
      <c r="B11" s="47" t="s">
        <v>49</v>
      </c>
      <c r="C11" s="31" t="s">
        <v>41</v>
      </c>
      <c r="D11" s="56" t="s">
        <v>394</v>
      </c>
      <c r="E11" s="31" t="s">
        <v>341</v>
      </c>
      <c r="F11" s="31" t="s">
        <v>50</v>
      </c>
      <c r="G11" s="31" t="s">
        <v>342</v>
      </c>
      <c r="H11" s="31" t="s">
        <v>18</v>
      </c>
    </row>
    <row r="12" spans="1:8" s="30" customFormat="1" ht="219" customHeight="1">
      <c r="A12" s="6">
        <v>9</v>
      </c>
      <c r="B12" s="57" t="s">
        <v>19</v>
      </c>
      <c r="C12" s="47" t="s">
        <v>42</v>
      </c>
      <c r="D12" s="58" t="s">
        <v>288</v>
      </c>
      <c r="E12" s="58" t="s">
        <v>281</v>
      </c>
      <c r="F12" s="59" t="s">
        <v>35</v>
      </c>
      <c r="G12" s="31" t="s">
        <v>282</v>
      </c>
      <c r="H12" s="31" t="s">
        <v>210</v>
      </c>
    </row>
    <row r="13" spans="1:8" s="30" customFormat="1" ht="409.5" customHeight="1">
      <c r="A13" s="60">
        <v>10</v>
      </c>
      <c r="B13" s="47" t="s">
        <v>43</v>
      </c>
      <c r="C13" s="47" t="s">
        <v>0</v>
      </c>
      <c r="D13" s="31" t="s">
        <v>308</v>
      </c>
      <c r="E13" s="31" t="s">
        <v>309</v>
      </c>
      <c r="F13" s="47" t="s">
        <v>261</v>
      </c>
      <c r="G13" s="61" t="s">
        <v>307</v>
      </c>
      <c r="H13" s="47" t="s">
        <v>210</v>
      </c>
    </row>
    <row r="14" spans="1:8" s="30" customFormat="1" ht="408" customHeight="1">
      <c r="A14" s="6">
        <v>11</v>
      </c>
      <c r="B14" s="47" t="s">
        <v>44</v>
      </c>
      <c r="C14" s="47" t="s">
        <v>48</v>
      </c>
      <c r="D14" s="31" t="s">
        <v>295</v>
      </c>
      <c r="E14" s="31" t="s">
        <v>296</v>
      </c>
      <c r="F14" s="31" t="s">
        <v>35</v>
      </c>
      <c r="G14" s="31" t="s">
        <v>297</v>
      </c>
      <c r="H14" s="31" t="s">
        <v>18</v>
      </c>
    </row>
    <row r="15" spans="1:8" s="30" customFormat="1" ht="409.5" customHeight="1">
      <c r="A15" s="52">
        <v>12</v>
      </c>
      <c r="B15" s="64" t="s">
        <v>186</v>
      </c>
      <c r="C15" s="54" t="s">
        <v>148</v>
      </c>
      <c r="D15" s="54" t="s">
        <v>223</v>
      </c>
      <c r="E15" s="54" t="s">
        <v>292</v>
      </c>
      <c r="F15" s="65" t="s">
        <v>35</v>
      </c>
      <c r="G15" s="54" t="s">
        <v>293</v>
      </c>
      <c r="H15" s="54" t="s">
        <v>210</v>
      </c>
    </row>
    <row r="16" ht="39.75" customHeight="1">
      <c r="C16" s="13"/>
    </row>
    <row r="17" ht="19.5" customHeight="1">
      <c r="C17" s="13"/>
    </row>
    <row r="18" ht="69.75" customHeight="1"/>
    <row r="19" ht="19.5" customHeight="1"/>
    <row r="20" ht="60" customHeight="1"/>
  </sheetData>
  <sheetProtection/>
  <mergeCells count="1">
    <mergeCell ref="A1:H1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29" r:id="rId1"/>
  <rowBreaks count="2" manualBreakCount="2">
    <brk id="10" max="7" man="1"/>
    <brk id="1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30">
      <c r="B1" s="37" t="s">
        <v>245</v>
      </c>
      <c r="C1" s="37"/>
      <c r="D1" s="41"/>
      <c r="E1" s="41"/>
    </row>
    <row r="2" spans="2:5" ht="15">
      <c r="B2" s="37" t="s">
        <v>246</v>
      </c>
      <c r="C2" s="37"/>
      <c r="D2" s="41"/>
      <c r="E2" s="41"/>
    </row>
    <row r="3" spans="2:5" ht="15">
      <c r="B3" s="38"/>
      <c r="C3" s="38"/>
      <c r="D3" s="42"/>
      <c r="E3" s="42"/>
    </row>
    <row r="4" spans="2:5" ht="60">
      <c r="B4" s="38" t="s">
        <v>247</v>
      </c>
      <c r="C4" s="38"/>
      <c r="D4" s="42"/>
      <c r="E4" s="42"/>
    </row>
    <row r="5" spans="2:5" ht="15">
      <c r="B5" s="38"/>
      <c r="C5" s="38"/>
      <c r="D5" s="42"/>
      <c r="E5" s="42"/>
    </row>
    <row r="6" spans="2:5" ht="30">
      <c r="B6" s="37" t="s">
        <v>248</v>
      </c>
      <c r="C6" s="37"/>
      <c r="D6" s="41"/>
      <c r="E6" s="41" t="s">
        <v>249</v>
      </c>
    </row>
    <row r="7" spans="2:5" ht="15.75" thickBot="1">
      <c r="B7" s="38"/>
      <c r="C7" s="38"/>
      <c r="D7" s="42"/>
      <c r="E7" s="42"/>
    </row>
    <row r="8" spans="2:5" ht="60.75" thickBot="1">
      <c r="B8" s="39" t="s">
        <v>250</v>
      </c>
      <c r="C8" s="40"/>
      <c r="D8" s="43"/>
      <c r="E8" s="44">
        <v>50</v>
      </c>
    </row>
    <row r="9" spans="2:5" ht="15">
      <c r="B9" s="38"/>
      <c r="C9" s="38"/>
      <c r="D9" s="42"/>
      <c r="E9" s="4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nshilkova</dc:creator>
  <cp:keywords/>
  <dc:description/>
  <cp:lastModifiedBy>Щербакова Галина Валерьевна</cp:lastModifiedBy>
  <cp:lastPrinted>2020-02-25T05:25:11Z</cp:lastPrinted>
  <dcterms:created xsi:type="dcterms:W3CDTF">2012-01-17T11:26:32Z</dcterms:created>
  <dcterms:modified xsi:type="dcterms:W3CDTF">2020-02-25T05:41:08Z</dcterms:modified>
  <cp:category/>
  <cp:version/>
  <cp:contentType/>
  <cp:contentStatus/>
</cp:coreProperties>
</file>