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190" tabRatio="738" activeTab="1"/>
  </bookViews>
  <sheets>
    <sheet name="Отчет МП финансирование 2020" sheetId="1" r:id="rId1"/>
    <sheet name="Структура пояснительной записки" sheetId="2" r:id="rId2"/>
  </sheets>
  <definedNames>
    <definedName name="_xlnm.Print_Area" localSheetId="0">'Отчет МП финансирование 2020'!$A$1:$S$295</definedName>
    <definedName name="_xlnm.Print_Area" localSheetId="1">'Структура пояснительной записки'!$A$1:$H$30</definedName>
  </definedNames>
  <calcPr fullCalcOnLoad="1"/>
</workbook>
</file>

<file path=xl/sharedStrings.xml><?xml version="1.0" encoding="utf-8"?>
<sst xmlns="http://schemas.openxmlformats.org/spreadsheetml/2006/main" count="533" uniqueCount="495">
  <si>
    <t>областной бюджет</t>
  </si>
  <si>
    <t>внебюджетные источники</t>
  </si>
  <si>
    <t>Наименование программы</t>
  </si>
  <si>
    <t>Наименование программных мероприятий</t>
  </si>
  <si>
    <t>ВСЕГО:</t>
  </si>
  <si>
    <t>Конкретные результаты реализации программы достигнутые за отчетный период</t>
  </si>
  <si>
    <t>федеральный бюджет</t>
  </si>
  <si>
    <t>местные бюджеты</t>
  </si>
  <si>
    <t>в том числе по источникам финансирования</t>
  </si>
  <si>
    <t>Объемы финансирования, тыс. рублей</t>
  </si>
  <si>
    <t>Наименование целевых показателей (индикоторов) определяющих результативность реализации мероприятий</t>
  </si>
  <si>
    <t>Планируемые значения целевых показателей</t>
  </si>
  <si>
    <t>Всего по программам</t>
  </si>
  <si>
    <t>2014-2020</t>
  </si>
  <si>
    <t>1.</t>
  </si>
  <si>
    <t>Уровень освоения финансовых средств (%)</t>
  </si>
  <si>
    <t>Программа реализуется эффективно</t>
  </si>
  <si>
    <t>Количество детей 5-18 лет обеспеченных дополнительным образованием, чел</t>
  </si>
  <si>
    <t>№ п/п</t>
  </si>
  <si>
    <t>Фактически достигнутые значения целевых показателей</t>
  </si>
  <si>
    <t>Уровень достижения, (%)</t>
  </si>
  <si>
    <t>план</t>
  </si>
  <si>
    <t>факт</t>
  </si>
  <si>
    <t>Срок реализации программы</t>
  </si>
  <si>
    <t>Описание целей программы</t>
  </si>
  <si>
    <t>Данные о целевом использовании бюджетных средств на реализацию программы и объемах привлеченных средств с расшифровкой по источникам</t>
  </si>
  <si>
    <t>Сведения о достижении значений (индикаторов) с обоснованием отклонений по показателям (индикаторам), плановые значения по которым не достигнуты</t>
  </si>
  <si>
    <t>Информация о внесенных изменениях в программу за отчетный период</t>
  </si>
  <si>
    <t>Выводы об эффективности реализации программы и предложения по ее дальнейшей реализации</t>
  </si>
  <si>
    <t>плановые значения достигнуты</t>
  </si>
  <si>
    <t>Прграмма реализуется эффективно.</t>
  </si>
  <si>
    <t>плановые значения целевых показателей достигнуты</t>
  </si>
  <si>
    <t xml:space="preserve">                             </t>
  </si>
  <si>
    <t>Мероприятие 1.Финансовое обеспечение деятельности МКУК
«МДКиД»</t>
  </si>
  <si>
    <t>Мероприятие 2. Модернизация материально-технической базы,
техническое оснащение учреждения</t>
  </si>
  <si>
    <t>Мероприятие 3. Организация и проведение культурно-массовых
мероприятий, смотров, конкурсов, фестивалей,
творческих отчетов самодеятельного народного
творчества; организация кино и
видеообслуживания населения</t>
  </si>
  <si>
    <t>Мероприятие 4. Повышение квалификации работников</t>
  </si>
  <si>
    <t>Мероприятие 5. Финансовое обеспечение деятельности филиалов МКУК "МДКиД"-КДЦ кинотеатр "Восток"</t>
  </si>
  <si>
    <t>Мероприятие 2. Комплектование книжных фондов библиотек</t>
  </si>
  <si>
    <t>Мероприятие 3. Развитие и модернизация библиотечного дела,
внедрение новых технологий и форм
деятельности</t>
  </si>
  <si>
    <t>Мероприятие 4. Организация и проведение мероприятий</t>
  </si>
  <si>
    <t>Мероприятие 1. Финансовое обеспечение деятельности МКУ
П «ЦБУК» и выполнение других обязательств
органов местного самоуправления</t>
  </si>
  <si>
    <t>Мероприятие 1. Организация проведения оплачиваемых общественных работ</t>
  </si>
  <si>
    <t>Мероприятие 1. Аттестация автоматизированного рабочего места и ежегодный контроль эффективности мер защиты объектов информатизации</t>
  </si>
  <si>
    <t>7.2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</si>
  <si>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</si>
  <si>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</si>
  <si>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</si>
  <si>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</si>
  <si>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</si>
  <si>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</si>
  <si>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</si>
  <si>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</si>
  <si>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</si>
  <si>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Программа реализуется эффективно.</t>
  </si>
  <si>
    <t>уровень обеспеченности горячим питанием учащихся в общей их численности</t>
  </si>
  <si>
    <t>уровень охвата подвозимых учащихся в общей их численности</t>
  </si>
  <si>
    <t>уровень обеспеченности эффективной деятельности МКУ Панинская "ЦБУО" с целью выполнения поставленных целей и задач</t>
  </si>
  <si>
    <t>уровень обеспеченности эффективной деятельности отдела по образованию с целью выполнения поставленных целей и задач</t>
  </si>
  <si>
    <t>создание необходимых условий для семейного жизнеустройства детей-сирот и детей, оставшихся без попечения родителей</t>
  </si>
  <si>
    <t>уровень обеспеченности учащихся  в соответствии современными требованиями</t>
  </si>
  <si>
    <t>О.В. Сафонова</t>
  </si>
  <si>
    <t>Мероприятие 2. Мобилизационная подготовка, проведение занятий, тренировка и обучение персонала</t>
  </si>
  <si>
    <t xml:space="preserve">Программа реализуется эффективно. </t>
  </si>
  <si>
    <t xml:space="preserve">И. о. заместителя главы администрации Панинского муниципального района- начальник отдела по управлению муниципальным имуществом и экономическому развитию  администрации Панинского муниципального района </t>
  </si>
  <si>
    <t>Исполнитель                           (47344)4-76-91</t>
  </si>
  <si>
    <t>Создание необходимых условий для работы групп детских садов при ОУ</t>
  </si>
  <si>
    <t>Удельный вес детей-инвалидов, обучающихся по программам общего образования на дому с использованием дистанционных образовательных технологий, в общей численности детей-инвалидов, которым не противопоказано обучение</t>
  </si>
  <si>
    <t>2014-2021</t>
  </si>
  <si>
    <t>Количество мест в образовательных организациях, реализующих образовательную программу дошкольного образования для детей в возрасте от 3 до 7 лет</t>
  </si>
  <si>
    <t xml:space="preserve">Уровень общеобразовательных учреждений в соответствии с требованиями противопожарной безопасности к общему количеству общеобразовательных учреждений, % </t>
  </si>
  <si>
    <t>уровень обеспеченности ОУ  в соответствии современными требованиями</t>
  </si>
  <si>
    <t>Удельный вес обучающихся муниципальных общеобразовательных организаций, которым предоставлена возможность обучаться в соответствии с требованиями, к общей численности обучающихся</t>
  </si>
  <si>
    <t>Количество учреждений дополнительного образования, улучшивших материально-техническую базу от общего числа учреждений дополнительного образования</t>
  </si>
  <si>
    <t>Исполнения плановых назначений по расходам на реализацию программы выполнено на 100%, выравнивание бюджетной обеспеченности муниципальных образований выполнено на 100%, поддержка мер по обеспечению сбалансированности местных бюджетов выполнена на 100%</t>
  </si>
  <si>
    <t>Программа "Обеспечение общественного порядка и противодействие преступности на 2019-2024 годы "</t>
  </si>
  <si>
    <t>8.1</t>
  </si>
  <si>
    <t>Мероприятие 4. Укрепление учебно-спортивной и материально-технической базы детско-юношеского спорта</t>
  </si>
  <si>
    <t>2.1</t>
  </si>
  <si>
    <t>ПРОГРАММА  Муниципальная  программа  Панинского муниципального района «Развитие образования»</t>
  </si>
  <si>
    <t>ПРОГРАММА  Муниципальная  программа Панинского муниципального района «Развитие культуры и туризма»</t>
  </si>
  <si>
    <t xml:space="preserve"> 7.1</t>
  </si>
  <si>
    <t>8.2</t>
  </si>
  <si>
    <t>ПРОГРАММА  Муниципальная  программа  Панинского муниципального района «Развитие физической культуры и спорта »</t>
  </si>
  <si>
    <t>_____________________</t>
  </si>
  <si>
    <t xml:space="preserve">Глава Панинского муниципального района Воронежской области </t>
  </si>
  <si>
    <t>_________________</t>
  </si>
  <si>
    <t>Н.В. Щеглов</t>
  </si>
  <si>
    <t>___________</t>
  </si>
  <si>
    <t xml:space="preserve"> Г.В. Щербакова</t>
  </si>
  <si>
    <t>Уровень обеспеченности поддержки молодежи</t>
  </si>
  <si>
    <t xml:space="preserve">Число детей и молодежи, принявших участие в региональных, всероссийских, международных мероприятиях по различным направлениям деятельности,  человек 
</t>
  </si>
  <si>
    <t>Количество детей, участвующих в данных мерпориятиях</t>
  </si>
  <si>
    <r>
      <rPr>
        <b/>
        <u val="single"/>
        <sz val="13.5"/>
        <rFont val="Times New Roman"/>
        <family val="1"/>
      </rPr>
      <t>Подпрограмма 2</t>
    </r>
    <r>
      <rPr>
        <sz val="13.5"/>
        <rFont val="Times New Roman"/>
        <family val="1"/>
      </rPr>
      <t>. Совершенствование работы единой дежурно-диспетчерской службы администрации Панинского  муниципального района</t>
    </r>
  </si>
  <si>
    <r>
      <rPr>
        <b/>
        <u val="single"/>
        <sz val="13.5"/>
        <rFont val="Times New Roman"/>
        <family val="1"/>
      </rPr>
      <t>Подпрограмма 1</t>
    </r>
    <r>
      <rPr>
        <sz val="13.5"/>
        <rFont val="Times New Roman"/>
        <family val="1"/>
      </rPr>
      <t xml:space="preserve">  «Развитие дополнительного образования в сфере культуры»</t>
    </r>
  </si>
  <si>
    <r>
      <rPr>
        <b/>
        <u val="single"/>
        <sz val="13.5"/>
        <rFont val="Times New Roman"/>
        <family val="1"/>
      </rPr>
      <t>Подпрограмма 2</t>
    </r>
    <r>
      <rPr>
        <u val="single"/>
        <sz val="13.5"/>
        <rFont val="Times New Roman"/>
        <family val="1"/>
      </rPr>
      <t xml:space="preserve">  </t>
    </r>
    <r>
      <rPr>
        <sz val="13.5"/>
        <rFont val="Times New Roman"/>
        <family val="1"/>
      </rPr>
      <t>« Развитие культурно-досуговой   деятельности и народного  творчества»</t>
    </r>
  </si>
  <si>
    <r>
      <rPr>
        <b/>
        <u val="single"/>
        <sz val="13.5"/>
        <rFont val="Times New Roman"/>
        <family val="1"/>
      </rPr>
      <t>Подпрограмма 4</t>
    </r>
    <r>
      <rPr>
        <u val="single"/>
        <sz val="13.5"/>
        <rFont val="Times New Roman"/>
        <family val="1"/>
      </rPr>
      <t xml:space="preserve">  </t>
    </r>
    <r>
      <rPr>
        <sz val="13.5"/>
        <rFont val="Times New Roman"/>
        <family val="1"/>
      </rPr>
      <t>«Обеспечение учета и отчетности в муниципальных учреждениях культуры</t>
    </r>
  </si>
  <si>
    <r>
      <rPr>
        <b/>
        <u val="single"/>
        <sz val="13.5"/>
        <rFont val="Times New Roman"/>
        <family val="1"/>
      </rPr>
      <t>Подпрограмма 5</t>
    </r>
    <r>
      <rPr>
        <sz val="13.5"/>
        <rFont val="Times New Roman"/>
        <family val="1"/>
      </rPr>
      <t>. «Содержание и обеспечение деятельности аппарата отдела по культуре администрации муниципального района»</t>
    </r>
  </si>
  <si>
    <t>Мероприятие 1.Финансовое обеспечение деятельности МКОУ ДО
«ДШИ р.п.Панино»</t>
  </si>
  <si>
    <t>Мероприятие 3. Художественно-эстетическое воспитание учащихся
через организацию и проведение конкурсов, смотров,
фестивалей, посещение и участие в творческих
мероприятиях</t>
  </si>
  <si>
    <t>Мероприятие 6. Мероприятия по сохранению, возрождению и развитию народных художественных промыслов и ремесел</t>
  </si>
  <si>
    <t>Мероприятие 7. Капитальные и текущие ремонты филиалов МБУК «МДКиД»</t>
  </si>
  <si>
    <t>Мероприятие 8. Финансовое обеспечение деятельности МБУК «МДКиД»  в части передачи полномочий сельских поселений в сфере культуры</t>
  </si>
  <si>
    <r>
      <rPr>
        <b/>
        <u val="single"/>
        <sz val="13.5"/>
        <rFont val="Times New Roman"/>
        <family val="1"/>
      </rPr>
      <t>Подпрограмма 3</t>
    </r>
    <r>
      <rPr>
        <sz val="13.5"/>
        <rFont val="Times New Roman"/>
        <family val="1"/>
      </rPr>
      <t>. «Развитие и модернизация библиотечного дела»</t>
    </r>
  </si>
  <si>
    <t>Мероприятие 1. Финансовое обеспечение деятельности МКУК
«МПЦБ»</t>
  </si>
  <si>
    <t>Мероприятие 5. Развитие  финансовое обеспечение музейного дела</t>
  </si>
  <si>
    <t>Мероприятие 6. Повышение квалификации работников библиотек</t>
  </si>
  <si>
    <t>Мероприятие 1. Финансовое обеспечение деятельности отдела культуры и архивного дела администрации муниципального
района и выполнение других обязательств
органов местного самоуправления</t>
  </si>
  <si>
    <r>
      <rPr>
        <b/>
        <u val="single"/>
        <sz val="13.5"/>
        <rFont val="Times New Roman"/>
        <family val="1"/>
      </rPr>
      <t>Подпрограмма 6.</t>
    </r>
    <r>
      <rPr>
        <sz val="13.5"/>
        <rFont val="Times New Roman"/>
        <family val="1"/>
      </rPr>
      <t xml:space="preserve"> "Развитие туризма"</t>
    </r>
  </si>
  <si>
    <t>Мероприятие 1. Содействие развитию внутреннего и въездного туризма на территории Панинского муниципального района</t>
  </si>
  <si>
    <t>ПРОГРАММА  Муниципальная  программа Панинского муниципального района «Обеспечение доступным и комфортным жильем и коммунальными услугами населения Панинского муниципального района»</t>
  </si>
  <si>
    <r>
      <rPr>
        <b/>
        <sz val="13.5"/>
        <rFont val="Times New Roman"/>
        <family val="1"/>
      </rPr>
      <t>Подпрограмма 1</t>
    </r>
    <r>
      <rPr>
        <sz val="13.5"/>
        <rFont val="Times New Roman"/>
        <family val="1"/>
      </rPr>
      <t>. «Доступное и комфортное жилье Панинского муниципального района»</t>
    </r>
  </si>
  <si>
    <r>
      <t xml:space="preserve">Основное мероприятие 1. </t>
    </r>
    <r>
      <rPr>
        <sz val="13.5"/>
        <rFont val="Times New Roman"/>
        <family val="1"/>
      </rPr>
      <t>Создание условий для обеспечения доступным и комфортным жильем населения Панинского района</t>
    </r>
  </si>
  <si>
    <r>
      <t xml:space="preserve">Основное мероприятие 2. </t>
    </r>
    <r>
      <rPr>
        <sz val="13.5"/>
        <rFont val="Times New Roman"/>
        <family val="1"/>
      </rPr>
      <t>Создание условий для обеспечения качественными услугами жилищно -коммунального хозяйства населения Панинского муниципального района</t>
    </r>
  </si>
  <si>
    <t>Мероприятие 1. Разработка проектно-сметной документации на строительство и реконструкцию систем водоснабжения и водоотведения городских и сельских поселений Панинского муниципального района Воронежской области</t>
  </si>
  <si>
    <t>Мероприятие 2. Строительство и реконструкция систем водоснабжения и водоотведения городских и сельских поселений Панинского муниципального района Воронежской области</t>
  </si>
  <si>
    <t>Мероприятие 3. Приобретение коммунальной специализированной техники</t>
  </si>
  <si>
    <t>Мероприятие 4. Газификация населенных пунктов Панинского муниципального района</t>
  </si>
  <si>
    <r>
      <rPr>
        <b/>
        <u val="single"/>
        <sz val="13.5"/>
        <rFont val="Times New Roman"/>
        <family val="1"/>
      </rPr>
      <t>Подпрограмма 2</t>
    </r>
    <r>
      <rPr>
        <u val="single"/>
        <sz val="13.5"/>
        <rFont val="Times New Roman"/>
        <family val="1"/>
      </rPr>
      <t>.</t>
    </r>
    <r>
      <rPr>
        <sz val="13.5"/>
        <rFont val="Times New Roman"/>
        <family val="1"/>
      </rPr>
      <t xml:space="preserve"> "Энергосбережение и повышение энергетической эффективности в Панинском муниципальном районе Воронежской области»</t>
    </r>
  </si>
  <si>
    <r>
      <rPr>
        <b/>
        <sz val="13.5"/>
        <rFont val="Times New Roman"/>
        <family val="1"/>
      </rPr>
      <t xml:space="preserve">Основное мероприятие 1. </t>
    </r>
    <r>
      <rPr>
        <sz val="13.5"/>
        <rFont val="Times New Roman"/>
        <family val="1"/>
      </rPr>
      <t>Внедрение современных энергосберегающих технологий на объектах социальной сферы, жилищно-коммунального хозяйства и жилищном комплексе</t>
    </r>
  </si>
  <si>
    <t xml:space="preserve">Мероприятие 1. Энергетическое обследование объектов социальной сферы и жилого фонда с разработкой проектных решений по повышению энергетической эффективности зданий и сооружений и их реализацией </t>
  </si>
  <si>
    <t>Мероприятие 3. Перевод котельных работающих на твердом и жидком топливе на природный газ</t>
  </si>
  <si>
    <r>
      <rPr>
        <b/>
        <u val="single"/>
        <sz val="13.5"/>
        <rFont val="Times New Roman"/>
        <family val="1"/>
      </rPr>
      <t>Подпрограмма 3</t>
    </r>
    <r>
      <rPr>
        <u val="single"/>
        <sz val="13.5"/>
        <rFont val="Times New Roman"/>
        <family val="1"/>
      </rPr>
      <t>.</t>
    </r>
    <r>
      <rPr>
        <sz val="13.5"/>
        <rFont val="Times New Roman"/>
        <family val="1"/>
      </rPr>
      <t xml:space="preserve"> Развитие транспортной системы Панинского муниципальном районе Воронежской области</t>
    </r>
  </si>
  <si>
    <t>Мероприятие 1. Проектирование, строительство капитальный ремонт и ремонт автомобильных дорог общего пользования  местного значения на территории Панинского муниципального района</t>
  </si>
  <si>
    <r>
      <rPr>
        <b/>
        <sz val="13.5"/>
        <rFont val="Times New Roman"/>
        <family val="1"/>
      </rPr>
      <t xml:space="preserve">Основное мероприятие 2. </t>
    </r>
    <r>
      <rPr>
        <sz val="13.5"/>
        <rFont val="Times New Roman"/>
        <family val="1"/>
      </rPr>
      <t>Мероприятия направленые на поддержку внутримуниципальных пассажирских перевозок</t>
    </r>
  </si>
  <si>
    <t>Мероприятие 1. Приобретение автобусов для внутримуниципальных перевозок</t>
  </si>
  <si>
    <t>Мероприятия 2. Организация внутримуниципальных перевозок пассажиров и багажа транспортом общего пользования</t>
  </si>
  <si>
    <r>
      <rPr>
        <b/>
        <u val="single"/>
        <sz val="13.5"/>
        <rFont val="Times New Roman"/>
        <family val="1"/>
      </rPr>
      <t>Подпрограмма 4</t>
    </r>
    <r>
      <rPr>
        <sz val="13.5"/>
        <rFont val="Times New Roman"/>
        <family val="1"/>
      </rPr>
      <t>. Строительство, реконструкция, капитальный ремонт объектов Панинского муниципального района Воронежскокой области</t>
    </r>
  </si>
  <si>
    <t>Мероприятие 1. Строительство объектов Панинского муниципального района Воронежской области</t>
  </si>
  <si>
    <t>Мероприятие 3. Реконструкция объектов Панинского муниципального района</t>
  </si>
  <si>
    <r>
      <rPr>
        <b/>
        <u val="single"/>
        <sz val="13.5"/>
        <rFont val="Times New Roman"/>
        <family val="1"/>
      </rPr>
      <t>Подпрограмма 5.</t>
    </r>
    <r>
      <rPr>
        <b/>
        <sz val="13.5"/>
        <rFont val="Times New Roman"/>
        <family val="1"/>
      </rPr>
      <t xml:space="preserve"> </t>
    </r>
    <r>
      <rPr>
        <sz val="13.5"/>
        <rFont val="Times New Roman"/>
        <family val="1"/>
      </rPr>
      <t>Градостроительная деятельность Пнинского муниципального района Воронежской области</t>
    </r>
  </si>
  <si>
    <t>Мероприятие 1. Развитие градостроительной деятельности</t>
  </si>
  <si>
    <t>ПРОГРАММА  Муниципальная  программа  Панинского муниципального района «Экономическое развитие и инновационная экономика»</t>
  </si>
  <si>
    <t>Мероприятие 1. Предоставление грантов начинающим субъектам малого предпринимательства</t>
  </si>
  <si>
    <t>Мероприятие 2. Субсидирование части затрат субъектов малого и среднего предпринимательства, связанных с приобретением оборудования  в целях создания и развития модернизации производства товаров</t>
  </si>
  <si>
    <t>Мероприятие 3. Предоставление субсидий субъектам малого и среднего предпринимательства на компенсацию части затрат, связанных с уплатой взноса (аванса) по договорам лизинга оборудования</t>
  </si>
  <si>
    <r>
      <rPr>
        <b/>
        <sz val="13.5"/>
        <rFont val="Times New Roman"/>
        <family val="1"/>
      </rPr>
      <t xml:space="preserve">Основное мероприятие 2. </t>
    </r>
    <r>
      <rPr>
        <sz val="13.5"/>
        <rFont val="Times New Roman"/>
        <family val="1"/>
      </rPr>
      <t>Имущественная поддержка субъектов малого и среднего предпринимательства</t>
    </r>
  </si>
  <si>
    <t>Мероприятие 1. Оказание имущественной поддержки субъектам малого и среднего предпринимательства</t>
  </si>
  <si>
    <t>Мероприятие 2. Обеспечение торговым обслуживанием сельского населения Панинского муниципального района в отдаленных и малонаселенных пунктах</t>
  </si>
  <si>
    <r>
      <rPr>
        <b/>
        <sz val="13.5"/>
        <rFont val="Times New Roman"/>
        <family val="1"/>
      </rPr>
      <t xml:space="preserve">Основное мероприятие 3. </t>
    </r>
    <r>
      <rPr>
        <sz val="13.5"/>
        <rFont val="Times New Roman"/>
        <family val="1"/>
      </rPr>
      <t>Организация консультационной и информационно-методической  поддержки субьектов малого и среднего предпринимательства</t>
    </r>
  </si>
  <si>
    <r>
      <rPr>
        <b/>
        <sz val="13.5"/>
        <rFont val="Times New Roman"/>
        <family val="1"/>
      </rPr>
      <t xml:space="preserve">Основное мероприятие 1. </t>
    </r>
    <r>
      <rPr>
        <sz val="13.5"/>
        <rFont val="Times New Roman"/>
        <family val="1"/>
      </rPr>
      <t>Развитие информационно-консультационной помощи на селе</t>
    </r>
  </si>
  <si>
    <t>Мероприятие 1. Финансовое обеспечение оказания муниципальных услуг (выполнения работ) подведомственными учреждениями органов местного самоуправления (Финансирование и развитие МКУ Панинский "ИКЦ АПК")</t>
  </si>
  <si>
    <t>Мероприятие 2. Создание условий и предпосылок для развития агропромышленного комплекса (Проведение конкурсов, выставок, семинаров и совещаний, дня работника сельского хозяйства и перерабатывающей промышленности, предварительное подведение итогов работы на уборке зерновых, сахарной свеклы)</t>
  </si>
  <si>
    <r>
      <rPr>
        <b/>
        <sz val="13.5"/>
        <rFont val="Times New Roman"/>
        <family val="1"/>
      </rPr>
      <t xml:space="preserve">Основное мероприятие 2. </t>
    </r>
    <r>
      <rPr>
        <sz val="13.5"/>
        <rFont val="Times New Roman"/>
        <family val="1"/>
      </rPr>
      <t>Эпизоотическое и ветеренарно-санитарное благополучие Панинского муниципального района</t>
    </r>
  </si>
  <si>
    <t>Мероприятие 1. Обеспечение проведения противоэпизоотических мероприятий</t>
  </si>
  <si>
    <r>
      <rPr>
        <b/>
        <sz val="13.5"/>
        <rFont val="Times New Roman"/>
        <family val="1"/>
      </rPr>
      <t>Основное мероприятие 3.</t>
    </r>
    <r>
      <rPr>
        <sz val="13.5"/>
        <rFont val="Times New Roman"/>
        <family val="1"/>
      </rPr>
      <t xml:space="preserve"> Развитие подотрасли растениеводства, переработки и реализации продукции растениеводства</t>
    </r>
  </si>
  <si>
    <t>Мероприятие 1. Развитие элитного семеноводства</t>
  </si>
  <si>
    <t>Мероприятие 2. Развитие садоводства, поддержка закладки и ухода за многолетними насаждениями</t>
  </si>
  <si>
    <t>Мероприятие 3. Создание и модернизация производств по глубокой переработке сельскохозяйственных культур</t>
  </si>
  <si>
    <t>Мероприятие 4. Поддержка доходов сельскохозяйственных товаропроизводителей в области растениеводства</t>
  </si>
  <si>
    <r>
      <rPr>
        <b/>
        <sz val="13.5"/>
        <rFont val="Times New Roman"/>
        <family val="1"/>
      </rPr>
      <t xml:space="preserve">Основное мероприятие 4. </t>
    </r>
    <r>
      <rPr>
        <sz val="13.5"/>
        <rFont val="Times New Roman"/>
        <family val="1"/>
      </rPr>
      <t>Развитие подотрасли животноводства, переработки и реализации продукции животноводства</t>
    </r>
  </si>
  <si>
    <t>Мероприятие 1. Развитие молочного и мясного скотоводства</t>
  </si>
  <si>
    <t>Мероприятие 2. Развитие рыболовства</t>
  </si>
  <si>
    <t>Мероприятие 3. Развитие овцеводства и козловодства</t>
  </si>
  <si>
    <t>Мероприятие 4. Модернизация отрасли животноводства</t>
  </si>
  <si>
    <r>
      <rPr>
        <b/>
        <sz val="13.5"/>
        <rFont val="Times New Roman"/>
        <family val="1"/>
      </rPr>
      <t>Основное мероприятие 5.</t>
    </r>
    <r>
      <rPr>
        <sz val="13.5"/>
        <rFont val="Times New Roman"/>
        <family val="1"/>
      </rPr>
      <t xml:space="preserve"> Поддержка малых форм хозяйствования</t>
    </r>
  </si>
  <si>
    <t>Мероприятие 1. Поддержка начинающих фермеров</t>
  </si>
  <si>
    <t>Мероприятие 2. Развитие семейных животноводческих ферм на базе крестьянских (фермерских) хозяйств</t>
  </si>
  <si>
    <r>
      <t>Основное мероприятие 1.</t>
    </r>
    <r>
      <rPr>
        <sz val="13.5"/>
        <rFont val="Times New Roman"/>
        <family val="1"/>
      </rPr>
      <t xml:space="preserve"> Улучшение жилищных условий граждан, проживающих на сельских территориях Панинского муниципального района</t>
    </r>
  </si>
  <si>
    <r>
      <rPr>
        <b/>
        <sz val="13.5"/>
        <rFont val="Times New Roman"/>
        <family val="1"/>
      </rPr>
      <t xml:space="preserve">Основное мероприятие 2. </t>
    </r>
    <r>
      <rPr>
        <sz val="13.5"/>
        <rFont val="Times New Roman"/>
        <family val="1"/>
      </rPr>
      <t>Обустройство территорий</t>
    </r>
  </si>
  <si>
    <r>
      <t>Основное мероприятие 1.</t>
    </r>
    <r>
      <rPr>
        <sz val="13.5"/>
        <rFont val="Times New Roman"/>
        <family val="1"/>
      </rPr>
      <t xml:space="preserve"> Информационное обоспечение населения Панинскго муниципального района по вопросам защиты прав потребителей и профилактика правонарушений в сфере защиты прав потребителей</t>
    </r>
  </si>
  <si>
    <t>Мероприятие 2. Информирование населения через СМИ и на официальном сайте администрации Панинского муниципального района, размещение на стендах в здании администрации информации о некачественных и опасных товарах и услугах в случае обнаружения их на потребительском рынке, о типичных нарушениях прав потребителей, нормах действующего законодательства РФ в сфере защиты прав потребителей и в смежных отраслях права</t>
  </si>
  <si>
    <r>
      <t>Основное мероприятие 1.</t>
    </r>
    <r>
      <rPr>
        <sz val="13.5"/>
        <rFont val="Times New Roman"/>
        <family val="1"/>
      </rPr>
      <t xml:space="preserve"> Повышение инвестиционной привлекательности Панинского муниципального района</t>
    </r>
  </si>
  <si>
    <t>Мероприятие 1. Информационно-технические мероприятия по размещению актуальной информации по формированию инвестиционной привлекательности района и деятельности по созданию благоприятного инвестиционного климата</t>
  </si>
  <si>
    <t>Мероприятие 2. Формирование инфраструктуры инвестиционной деятельности.</t>
  </si>
  <si>
    <t xml:space="preserve">ПРОГРАММА Муниципальная программа Панинского муниципального района 
Воронежской области
«Муниципальное управление и гражданское общество»
</t>
  </si>
  <si>
    <r>
      <rPr>
        <b/>
        <sz val="13.5"/>
        <rFont val="Times New Roman"/>
        <family val="1"/>
      </rPr>
      <t xml:space="preserve">Основное мероприятие 1. </t>
    </r>
    <r>
      <rPr>
        <sz val="13.5"/>
        <rFont val="Times New Roman"/>
        <family val="1"/>
      </rPr>
      <t>Финансовое обеспечение деятельности администрации Панинского муниципального района</t>
    </r>
  </si>
  <si>
    <t>Мероприятие 1. Оплата труда и начисления на выплаты по оплате труда главы и аппарата администрации муниципального района</t>
  </si>
  <si>
    <t>Мероприятие 2. Оплата услуг</t>
  </si>
  <si>
    <t>Мероприятие 3. Приобретение основных средств</t>
  </si>
  <si>
    <t>Мероприятие 4. Проведение ремонтных услуг</t>
  </si>
  <si>
    <r>
      <t xml:space="preserve">Основное мероприятие 2. </t>
    </r>
    <r>
      <rPr>
        <sz val="13.5"/>
        <rFont val="Times New Roman"/>
        <family val="1"/>
      </rPr>
      <t>Финансовое обеспечение деятельности контрольного органа Совета народных депутатов Панинского муниципального района</t>
    </r>
  </si>
  <si>
    <t xml:space="preserve">Мероприятие 1. Оплата труда </t>
  </si>
  <si>
    <t>Мероприятие 2. Оплата прочих работ и услуг</t>
  </si>
  <si>
    <r>
      <t>Основное мероприятие 3.</t>
    </r>
    <r>
      <rPr>
        <sz val="13.5"/>
        <rFont val="Times New Roman"/>
        <family val="1"/>
      </rPr>
      <t xml:space="preserve"> Финансовое обеспечение деятельности МКУ Панинский «ЦООДОМС»</t>
    </r>
  </si>
  <si>
    <t>Мероприятие 1. Оплата труда с начислениями</t>
  </si>
  <si>
    <t>Мероприятие 3. Прочие расходы</t>
  </si>
  <si>
    <r>
      <rPr>
        <b/>
        <sz val="13.5"/>
        <rFont val="Times New Roman"/>
        <family val="1"/>
      </rPr>
      <t xml:space="preserve">Основное мероприятие 4. </t>
    </r>
    <r>
      <rPr>
        <sz val="13.5"/>
        <rFont val="Times New Roman"/>
        <family val="1"/>
      </rPr>
      <t>Защита объектов информатизации</t>
    </r>
  </si>
  <si>
    <r>
      <t>Основное мероприятие 1.</t>
    </r>
    <r>
      <rPr>
        <sz val="13.5"/>
        <rFont val="Times New Roman"/>
        <family val="1"/>
      </rPr>
      <t xml:space="preserve"> Реализация муниципальной  политики в сфере социально-экономического развития муниципальных образований</t>
    </r>
  </si>
  <si>
    <t>Мероприятие 1. Ежегодные членские взносы в ассоциацию «Советов муниципальных образований"</t>
  </si>
  <si>
    <t>Мероприятие 2. Выдача разрешений на строительство объекта, выдача разрешений на ввод объекта в эксплуатацию, предоставление  разрешений о согласовании архитектурно-градостроительного облика объекта капитального строительства, предоставление градостроительного плана земельного участка</t>
  </si>
  <si>
    <t>Мероприятие 3. Осуществление муниципального жилищного контроля</t>
  </si>
  <si>
    <t>Мероприятие 4. Передача осуществления части полномочий поселений по выполнению организационно-технических мероприятий, связанных с размещением муниципального заказа, с размещением информации на едином портале бюджетной системы Российской Федерации</t>
  </si>
  <si>
    <t>Мероприятие 5. Проведение Всероссийской переписи населения</t>
  </si>
  <si>
    <t>Мероприятие 6. Выполнение других расходных обязательств</t>
  </si>
  <si>
    <r>
      <rPr>
        <b/>
        <sz val="13.5"/>
        <rFont val="Times New Roman"/>
        <family val="1"/>
      </rPr>
      <t>Основное мероприятие 2.</t>
    </r>
    <r>
      <rPr>
        <sz val="13.5"/>
        <rFont val="Times New Roman"/>
        <family val="1"/>
      </rPr>
      <t xml:space="preserve"> Содействие занятости населения в поселениях Панинского муниципального района</t>
    </r>
  </si>
  <si>
    <r>
      <rPr>
        <b/>
        <sz val="13.5"/>
        <rFont val="Times New Roman"/>
        <family val="1"/>
      </rPr>
      <t>Основное мероприятие 1.</t>
    </r>
    <r>
      <rPr>
        <sz val="13.5"/>
        <rFont val="Times New Roman"/>
        <family val="1"/>
      </rPr>
      <t xml:space="preserve"> Организация правовой и социальной работы по защите прав и интересов ветеранов и инвалидов войны и труда</t>
    </r>
  </si>
  <si>
    <r>
      <rPr>
        <b/>
        <sz val="13.5"/>
        <rFont val="Times New Roman"/>
        <family val="1"/>
      </rPr>
      <t>Основное мероприятие 2.</t>
    </r>
    <r>
      <rPr>
        <sz val="13.5"/>
        <rFont val="Times New Roman"/>
        <family val="1"/>
      </rPr>
      <t xml:space="preserve">  Социальная поддержка граждан</t>
    </r>
  </si>
  <si>
    <t>Мероприятие 1. Улучшение качества жизни пожилых людей в Панинском муниципальном районе, обеспечение мер социальных гарантий муниципальных служащих в связи с выходом их на пенсию</t>
  </si>
  <si>
    <t>Мероприятие 2. Материальная помощь гражданам, нуждающихся в социальной поддержке</t>
  </si>
  <si>
    <r>
      <rPr>
        <b/>
        <sz val="13.5"/>
        <rFont val="Times New Roman"/>
        <family val="1"/>
      </rPr>
      <t>Основное мероприятие 3.</t>
    </r>
    <r>
      <rPr>
        <sz val="13.5"/>
        <rFont val="Times New Roman"/>
        <family val="1"/>
      </rPr>
      <t xml:space="preserve">  Поддержка территориального общественного самоуправления</t>
    </r>
  </si>
  <si>
    <r>
      <rPr>
        <b/>
        <sz val="13.5"/>
        <rFont val="Times New Roman"/>
        <family val="1"/>
      </rPr>
      <t>Основное мероприятие 4.</t>
    </r>
    <r>
      <rPr>
        <sz val="13.5"/>
        <rFont val="Times New Roman"/>
        <family val="1"/>
      </rPr>
      <t xml:space="preserve">  Финансовая поддержка СО НКО</t>
    </r>
  </si>
  <si>
    <r>
      <rPr>
        <b/>
        <sz val="13.5"/>
        <rFont val="Times New Roman"/>
        <family val="1"/>
      </rPr>
      <t>Основное мероприятие 1.</t>
    </r>
    <r>
      <rPr>
        <sz val="13.5"/>
        <rFont val="Times New Roman"/>
        <family val="1"/>
      </rPr>
      <t xml:space="preserve"> Регулирование качества окружающей среды</t>
    </r>
  </si>
  <si>
    <t>Мероприятие 1. Строительство межмуниципального экологического отходоперерабатывающего комплекса  на территории Панинского муниципального района</t>
  </si>
  <si>
    <t>Мероприятие 2. Оформление документов для постановки на учет гидротехнических сооружений в качестве бесхозяйных</t>
  </si>
  <si>
    <t>Мероприятие 4. Рекультивация несанкционированных свалок</t>
  </si>
  <si>
    <t>Мероприятие 3. Разработка проектно-сметной документации и капитальный ремонт гидротехнических сооружений, находящихся в муниципальной собственности района</t>
  </si>
  <si>
    <t>Мероприятие 5. Разработка проектной документации по рекультивации несанкционированных свалок</t>
  </si>
  <si>
    <r>
      <rPr>
        <b/>
        <sz val="13.5"/>
        <rFont val="Times New Roman"/>
        <family val="1"/>
      </rPr>
      <t>Основное мероприятие 2.</t>
    </r>
    <r>
      <rPr>
        <sz val="13.5"/>
        <rFont val="Times New Roman"/>
        <family val="1"/>
      </rPr>
      <t xml:space="preserve"> Биологическое разнообразие</t>
    </r>
  </si>
  <si>
    <t>Мероприятие 1. Проведение акций, мероприятий, в том числе, в школах, в связи с ежегодным всемирным днем окружающей среды (5 июня)</t>
  </si>
  <si>
    <t>Мероприятие 2. Очистка от мусора береговой полосы водных объектов рыбохозяйственного значения в местах наиболее часто посещаемых отдыхающими</t>
  </si>
  <si>
    <t xml:space="preserve">ПРОГРАММА Муниципальная программа Панинского муниципального района 
Воронежской области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муниципальных образований Панинского муниципального района»
</t>
  </si>
  <si>
    <r>
      <rPr>
        <b/>
        <sz val="13.5"/>
        <rFont val="Times New Roman"/>
        <family val="1"/>
      </rPr>
      <t>Основное мероприятие 1.</t>
    </r>
    <r>
      <rPr>
        <sz val="13.5"/>
        <rFont val="Times New Roman"/>
        <family val="1"/>
      </rPr>
      <t xml:space="preserve"> Управление резервным фондом администрации Панинского муниципального района и иными средствами  на исполнение расходных обязательств Панинского муниципального района</t>
    </r>
  </si>
  <si>
    <r>
      <rPr>
        <b/>
        <sz val="13.5"/>
        <rFont val="Times New Roman"/>
        <family val="1"/>
      </rPr>
      <t>Основное мероприятие 2.</t>
    </r>
    <r>
      <rPr>
        <sz val="13.5"/>
        <rFont val="Times New Roman"/>
        <family val="1"/>
      </rPr>
      <t xml:space="preserve">  Управление муниципальным долгом Панинского муниципального района</t>
    </r>
  </si>
  <si>
    <r>
      <rPr>
        <b/>
        <sz val="13.5"/>
        <rFont val="Times New Roman"/>
        <family val="1"/>
      </rPr>
      <t>Основное мероприятие 3.</t>
    </r>
    <r>
      <rPr>
        <sz val="13.5"/>
        <rFont val="Times New Roman"/>
        <family val="1"/>
      </rPr>
      <t xml:space="preserve"> Нормативное правовое регулирование бюджетного процесса и других правоотношений</t>
    </r>
  </si>
  <si>
    <r>
      <rPr>
        <b/>
        <sz val="13.5"/>
        <rFont val="Times New Roman"/>
        <family val="1"/>
      </rPr>
      <t>Основное мероприятие 4.</t>
    </r>
    <r>
      <rPr>
        <sz val="13.5"/>
        <rFont val="Times New Roman"/>
        <family val="1"/>
      </rPr>
      <t xml:space="preserve"> Составление проекта муниципального бюджета на очередной финансовый год и плановый период</t>
    </r>
  </si>
  <si>
    <r>
      <rPr>
        <b/>
        <sz val="13.5"/>
        <rFont val="Times New Roman"/>
        <family val="1"/>
      </rPr>
      <t>Основное мероприятие 5.</t>
    </r>
    <r>
      <rPr>
        <sz val="13.5"/>
        <rFont val="Times New Roman"/>
        <family val="1"/>
      </rPr>
      <t xml:space="preserve"> Организация исполнения муниципального бюджета и формирование бюджетной отчетности</t>
    </r>
  </si>
  <si>
    <r>
      <rPr>
        <b/>
        <sz val="13.5"/>
        <rFont val="Times New Roman"/>
        <family val="1"/>
      </rPr>
      <t>Основное мероприятие 6.</t>
    </r>
    <r>
      <rPr>
        <sz val="13.5"/>
        <rFont val="Times New Roman"/>
        <family val="1"/>
      </rPr>
      <t xml:space="preserve"> Обеспечение доступности информации о бюджетном процессе в Панинском муниципальном районе</t>
    </r>
  </si>
  <si>
    <r>
      <rPr>
        <b/>
        <sz val="13.5"/>
        <rFont val="Times New Roman"/>
        <family val="1"/>
      </rPr>
      <t>Основное мероприятие 1.</t>
    </r>
    <r>
      <rPr>
        <sz val="13.5"/>
        <rFont val="Times New Roman"/>
        <family val="1"/>
      </rPr>
      <t xml:space="preserve"> Выравнивание бюджетной обеспеченности муниципальных образований</t>
    </r>
  </si>
  <si>
    <r>
      <rPr>
        <b/>
        <sz val="13.5"/>
        <rFont val="Times New Roman"/>
        <family val="1"/>
      </rPr>
      <t>Основное мероприятие 2.</t>
    </r>
    <r>
      <rPr>
        <sz val="13.5"/>
        <rFont val="Times New Roman"/>
        <family val="1"/>
      </rPr>
      <t xml:space="preserve"> Поддержка мер по обеспечению сбалансированности местных бюджетов</t>
    </r>
  </si>
  <si>
    <r>
      <rPr>
        <b/>
        <sz val="13.5"/>
        <rFont val="Times New Roman"/>
        <family val="1"/>
      </rPr>
      <t>Основное мероприятие 3.</t>
    </r>
    <r>
      <rPr>
        <sz val="13.5"/>
        <rFont val="Times New Roman"/>
        <family val="1"/>
      </rPr>
      <t xml:space="preserve"> Распределение прочих межбюджетных трансфертов</t>
    </r>
  </si>
  <si>
    <r>
      <rPr>
        <b/>
        <sz val="13.5"/>
        <rFont val="Times New Roman"/>
        <family val="1"/>
      </rPr>
      <t xml:space="preserve">Основное мероприятие 4. </t>
    </r>
    <r>
      <rPr>
        <sz val="13.5"/>
        <rFont val="Times New Roman"/>
        <family val="1"/>
      </rPr>
      <t>Софинансирование приоритетных социально значимых расходов местных бюджетов</t>
    </r>
  </si>
  <si>
    <r>
      <rPr>
        <b/>
        <sz val="13.5"/>
        <rFont val="Times New Roman"/>
        <family val="1"/>
      </rPr>
      <t>Основное мероприятие 5.</t>
    </r>
    <r>
      <rPr>
        <sz val="13.5"/>
        <rFont val="Times New Roman"/>
        <family val="1"/>
      </rPr>
      <t xml:space="preserve"> Содействие повышению качества управления муниципальными финансами</t>
    </r>
  </si>
  <si>
    <r>
      <rPr>
        <b/>
        <sz val="13.5"/>
        <rFont val="Times New Roman"/>
        <family val="1"/>
      </rPr>
      <t>Основное мероприятие 6.</t>
    </r>
    <r>
      <rPr>
        <sz val="13.5"/>
        <rFont val="Times New Roman"/>
        <family val="1"/>
      </rPr>
      <t xml:space="preserve"> Совершенствование системы распределения межбюджетных трансфертов муниципальным образованиям Панинского муниципального района</t>
    </r>
  </si>
  <si>
    <r>
      <rPr>
        <b/>
        <sz val="13.5"/>
        <rFont val="Times New Roman"/>
        <family val="1"/>
      </rPr>
      <t>Основное мероприятие 1.</t>
    </r>
    <r>
      <rPr>
        <sz val="13.5"/>
        <rFont val="Times New Roman"/>
        <family val="1"/>
      </rPr>
      <t xml:space="preserve"> Предоставление бюджету Панинского муниципального района субвенций из областного бюджета на осуществление государственных полномочий по созданию и организации деятельности комиссий по делам несовершеннолетних и защите их прав</t>
    </r>
  </si>
  <si>
    <r>
      <rPr>
        <b/>
        <sz val="13.5"/>
        <rFont val="Times New Roman"/>
        <family val="1"/>
      </rPr>
      <t>Основное мероприятие 2.</t>
    </r>
    <r>
      <rPr>
        <sz val="13.5"/>
        <rFont val="Times New Roman"/>
        <family val="1"/>
      </rPr>
      <t xml:space="preserve">  Предоставление бюджету Панинского муниципального района субвенций из областного бюджета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правовых актов Воронежской области</t>
    </r>
  </si>
  <si>
    <r>
      <rPr>
        <b/>
        <sz val="13.5"/>
        <rFont val="Times New Roman"/>
        <family val="1"/>
      </rPr>
      <t>Основное мероприятие 3.</t>
    </r>
    <r>
      <rPr>
        <sz val="13.5"/>
        <rFont val="Times New Roman"/>
        <family val="1"/>
      </rPr>
      <t xml:space="preserve"> Предоставление  бюджету Панинского муниципального района субвенций на создание и организацию деятельности административных комиссий</t>
    </r>
  </si>
  <si>
    <r>
      <rPr>
        <b/>
        <sz val="13.5"/>
        <rFont val="Times New Roman"/>
        <family val="1"/>
      </rPr>
      <t>Основное мероприятие 1.</t>
    </r>
    <r>
      <rPr>
        <sz val="13.5"/>
        <rFont val="Times New Roman"/>
        <family val="1"/>
      </rPr>
      <t xml:space="preserve"> Финансовое обеспечение деятельности исполнительных органов муниципальной власти, иных главных распорядителей средств муниципального бюджета – исполнителей</t>
    </r>
  </si>
  <si>
    <t>2020-2025</t>
  </si>
  <si>
    <r>
      <rPr>
        <b/>
        <u val="single"/>
        <sz val="13.5"/>
        <color indexed="8"/>
        <rFont val="Times New Roman"/>
        <family val="1"/>
      </rPr>
      <t>Подпрограмма 1</t>
    </r>
    <r>
      <rPr>
        <sz val="13.5"/>
        <color indexed="8"/>
        <rFont val="Times New Roman"/>
        <family val="1"/>
      </rPr>
      <t>. "Повышение доступности и качества дошкольного образования"</t>
    </r>
  </si>
  <si>
    <r>
      <rPr>
        <b/>
        <u val="single"/>
        <sz val="13.5"/>
        <color indexed="8"/>
        <rFont val="Times New Roman"/>
        <family val="1"/>
      </rPr>
      <t>Подпрограмма 2</t>
    </r>
    <r>
      <rPr>
        <sz val="13.5"/>
        <color indexed="8"/>
        <rFont val="Times New Roman"/>
        <family val="1"/>
      </rPr>
      <t>. "Повышение доступности и качества   общего образования"</t>
    </r>
  </si>
  <si>
    <r>
      <rPr>
        <b/>
        <u val="single"/>
        <sz val="13.5"/>
        <color indexed="8"/>
        <rFont val="Times New Roman"/>
        <family val="1"/>
      </rPr>
      <t>Подпрограмма 4.</t>
    </r>
    <r>
      <rPr>
        <sz val="13.5"/>
        <color indexed="8"/>
        <rFont val="Times New Roman"/>
        <family val="1"/>
      </rPr>
      <t xml:space="preserve"> "Создание условий для организации отдыха и оздоровления детей и молодежи"</t>
    </r>
  </si>
  <si>
    <r>
      <rPr>
        <b/>
        <u val="single"/>
        <sz val="13.5"/>
        <color indexed="8"/>
        <rFont val="Times New Roman"/>
        <family val="1"/>
      </rPr>
      <t>Подпрограмма 5.</t>
    </r>
    <r>
      <rPr>
        <sz val="13.5"/>
        <color indexed="8"/>
        <rFont val="Times New Roman"/>
        <family val="1"/>
      </rPr>
      <t xml:space="preserve"> "Молодежь"</t>
    </r>
  </si>
  <si>
    <r>
      <rPr>
        <b/>
        <u val="single"/>
        <sz val="13.5"/>
        <color indexed="8"/>
        <rFont val="Times New Roman"/>
        <family val="1"/>
      </rPr>
      <t>Подпрограмма 6.</t>
    </r>
    <r>
      <rPr>
        <b/>
        <sz val="13.5"/>
        <color indexed="8"/>
        <rFont val="Times New Roman"/>
        <family val="1"/>
      </rPr>
      <t xml:space="preserve"> </t>
    </r>
    <r>
      <rPr>
        <sz val="13.5"/>
        <color indexed="8"/>
        <rFont val="Times New Roman"/>
        <family val="1"/>
      </rPr>
      <t>Допризывная полготовка молодежи к службе в Вооруженных Силах Российской Федерации</t>
    </r>
  </si>
  <si>
    <r>
      <rPr>
        <b/>
        <u val="single"/>
        <sz val="13.5"/>
        <color indexed="8"/>
        <rFont val="Times New Roman"/>
        <family val="1"/>
      </rPr>
      <t>Подпрограмма 7.</t>
    </r>
    <r>
      <rPr>
        <sz val="13.5"/>
        <color indexed="8"/>
        <rFont val="Times New Roman"/>
        <family val="1"/>
      </rPr>
      <t xml:space="preserve"> Финансовое обеспечение деятельности МКУ "Панинская ЦБУО и ЦУВР", подведоственная отделу по образованию, опеке и попечительству, спорту и работе с молодежью администрации Панинского муниципального района</t>
    </r>
  </si>
  <si>
    <r>
      <rPr>
        <b/>
        <u val="single"/>
        <sz val="13.5"/>
        <color indexed="8"/>
        <rFont val="Times New Roman"/>
        <family val="1"/>
      </rPr>
      <t>Подпрограмма 8.</t>
    </r>
    <r>
      <rPr>
        <sz val="13.5"/>
        <color indexed="8"/>
        <rFont val="Times New Roman"/>
        <family val="1"/>
      </rPr>
      <t xml:space="preserve"> "Обеспечение и реализация муниципальной программы "Развитие образования""</t>
    </r>
  </si>
  <si>
    <r>
      <rPr>
        <b/>
        <u val="single"/>
        <sz val="13.5"/>
        <color indexed="8"/>
        <rFont val="Times New Roman"/>
        <family val="1"/>
      </rPr>
      <t>Подпрограмма 9.</t>
    </r>
    <r>
      <rPr>
        <sz val="13.5"/>
        <color indexed="8"/>
        <rFont val="Times New Roman"/>
        <family val="1"/>
      </rPr>
      <t xml:space="preserve"> "Дети-сироты и дети, нуждающиеся в особой защите государства"</t>
    </r>
  </si>
  <si>
    <r>
      <rPr>
        <b/>
        <u val="single"/>
        <sz val="13.5"/>
        <color indexed="8"/>
        <rFont val="Times New Roman"/>
        <family val="1"/>
      </rPr>
      <t>Подпрограмма 1.</t>
    </r>
    <r>
      <rPr>
        <sz val="13.5"/>
        <color indexed="8"/>
        <rFont val="Times New Roman"/>
        <family val="1"/>
      </rPr>
      <t xml:space="preserve"> "Массовый спорт"</t>
    </r>
  </si>
  <si>
    <t>Мероприятие 1. Организация и проведение физкультурно-оздоровительной и спортивно-массовой работы с обучающимися</t>
  </si>
  <si>
    <t>Мероприятие 2. Участие в областных и всероссийских спортивно-массовых мероприятиях</t>
  </si>
  <si>
    <t>Мероприятие 3. Организация , проведение и финансовое обеспечение физкультурно-оздоровительных и спортивно-массовых мероприятий в районе</t>
  </si>
  <si>
    <t>Мероприятие 5. Финансовое обеспечение деятельности объектов физической культуры и спорта</t>
  </si>
  <si>
    <t xml:space="preserve"> 3.1.</t>
  </si>
  <si>
    <t xml:space="preserve"> 3.2</t>
  </si>
  <si>
    <t xml:space="preserve"> 3.3</t>
  </si>
  <si>
    <t xml:space="preserve"> 3.4</t>
  </si>
  <si>
    <t xml:space="preserve"> 3.5</t>
  </si>
  <si>
    <t>4.1.</t>
  </si>
  <si>
    <t>4.2.</t>
  </si>
  <si>
    <t xml:space="preserve"> 5.1</t>
  </si>
  <si>
    <t xml:space="preserve"> 5.2</t>
  </si>
  <si>
    <t xml:space="preserve"> 5.3</t>
  </si>
  <si>
    <t xml:space="preserve"> 5.4</t>
  </si>
  <si>
    <t xml:space="preserve"> 5.5</t>
  </si>
  <si>
    <t>5.6</t>
  </si>
  <si>
    <t>6</t>
  </si>
  <si>
    <t>6.1</t>
  </si>
  <si>
    <t>6.2</t>
  </si>
  <si>
    <t>6.3</t>
  </si>
  <si>
    <t>6.4</t>
  </si>
  <si>
    <t>7.3</t>
  </si>
  <si>
    <t>7.4</t>
  </si>
  <si>
    <t>7.5</t>
  </si>
  <si>
    <t>8</t>
  </si>
  <si>
    <t>8.3</t>
  </si>
  <si>
    <t>8.4</t>
  </si>
  <si>
    <t>2019-2024</t>
  </si>
  <si>
    <t>9.1</t>
  </si>
  <si>
    <r>
      <rPr>
        <b/>
        <u val="single"/>
        <sz val="13.5"/>
        <color indexed="8"/>
        <rFont val="Times New Roman"/>
        <family val="1"/>
      </rPr>
      <t>Подпрограмма 1.</t>
    </r>
    <r>
      <rPr>
        <b/>
        <sz val="13.5"/>
        <color indexed="8"/>
        <rFont val="Times New Roman"/>
        <family val="1"/>
      </rPr>
      <t xml:space="preserve"> </t>
    </r>
    <r>
      <rPr>
        <sz val="13.5"/>
        <color indexed="8"/>
        <rFont val="Times New Roman"/>
        <family val="1"/>
      </rPr>
      <t>«Профилактика правонарушений на территории Панинского муниципального района»</t>
    </r>
  </si>
  <si>
    <t>9.2</t>
  </si>
  <si>
    <r>
      <rPr>
        <b/>
        <u val="single"/>
        <sz val="13.5"/>
        <color indexed="8"/>
        <rFont val="Times New Roman"/>
        <family val="1"/>
      </rPr>
      <t>Подпрограмма 2.</t>
    </r>
    <r>
      <rPr>
        <sz val="13.5"/>
        <color indexed="8"/>
        <rFont val="Times New Roman"/>
        <family val="1"/>
      </rPr>
      <t xml:space="preserve"> "Обеспечение безопасности дорожного движения"</t>
    </r>
  </si>
  <si>
    <t>9.3</t>
  </si>
  <si>
    <r>
      <rPr>
        <b/>
        <u val="single"/>
        <sz val="13.5"/>
        <color indexed="8"/>
        <rFont val="Times New Roman"/>
        <family val="1"/>
      </rPr>
      <t>Подпрограмма 3.</t>
    </r>
    <r>
      <rPr>
        <sz val="13.5"/>
        <color indexed="8"/>
        <rFont val="Times New Roman"/>
        <family val="1"/>
      </rPr>
      <t xml:space="preserve"> "Противодействие экстремизму и терроризму"</t>
    </r>
  </si>
  <si>
    <t>9.4</t>
  </si>
  <si>
    <r>
      <rPr>
        <b/>
        <u val="single"/>
        <sz val="13.5"/>
        <color indexed="8"/>
        <rFont val="Times New Roman"/>
        <family val="1"/>
      </rPr>
      <t>Подпрограмма 4.</t>
    </r>
    <r>
      <rPr>
        <sz val="13.5"/>
        <color indexed="8"/>
        <rFont val="Times New Roman"/>
        <family val="1"/>
      </rPr>
      <t xml:space="preserve"> "Профилактика безнадзорности и правонарушений среди несовершеннолетних"</t>
    </r>
  </si>
  <si>
    <t>9.5</t>
  </si>
  <si>
    <r>
      <rPr>
        <b/>
        <u val="single"/>
        <sz val="13.5"/>
        <color indexed="8"/>
        <rFont val="Times New Roman"/>
        <family val="1"/>
      </rPr>
      <t>Подпрограмма 5.</t>
    </r>
    <r>
      <rPr>
        <sz val="13.5"/>
        <color indexed="8"/>
        <rFont val="Times New Roman"/>
        <family val="1"/>
      </rPr>
      <t xml:space="preserve"> "Рессоциализация лиц освободившихся из мест лишения свободы"</t>
    </r>
  </si>
  <si>
    <t>Мероприятие 1. Обеспечение жильем молодых семей</t>
  </si>
  <si>
    <r>
      <rPr>
        <b/>
        <sz val="13.5"/>
        <rFont val="Times New Roman"/>
        <family val="1"/>
      </rPr>
      <t>Основное мероприятие 1.</t>
    </r>
    <r>
      <rPr>
        <sz val="13.5"/>
        <rFont val="Times New Roman"/>
        <family val="1"/>
      </rPr>
      <t xml:space="preserve"> Качественные и безопасные дороги в населенных пунктах Панинского муниципального района</t>
    </r>
  </si>
  <si>
    <t xml:space="preserve"> ПРОГРАММА  Муниципальная программа Панинского муниципального района «Защита населения и территории Панинского муниципального района Воронежской области от чрезвычайных ситуаций».</t>
  </si>
  <si>
    <r>
      <rPr>
        <b/>
        <u val="single"/>
        <sz val="13.5"/>
        <rFont val="Times New Roman"/>
        <family val="1"/>
      </rPr>
      <t>Подпрограмма 1.</t>
    </r>
    <r>
      <rPr>
        <sz val="13.5"/>
        <rFont val="Times New Roman"/>
        <family val="1"/>
      </rPr>
      <t xml:space="preserve"> "Развитие и модернизация защиты населения от угроз чрезвычайных ситуаций и пожаров"</t>
    </r>
  </si>
  <si>
    <r>
      <rPr>
        <b/>
        <sz val="13.5"/>
        <rFont val="Times New Roman"/>
        <family val="1"/>
      </rPr>
      <t>Основное мероприятие 1</t>
    </r>
    <r>
      <rPr>
        <sz val="13.5"/>
        <rFont val="Times New Roman"/>
        <family val="1"/>
      </rPr>
      <t>. Финансовая поддержка субъектов малого и среднего предпринимательства</t>
    </r>
  </si>
  <si>
    <t>уровень просроченной кредиторской задолженности к общему объему расходов, %</t>
  </si>
  <si>
    <t>доля исполнения расходных обязательств, %</t>
  </si>
  <si>
    <t>доля уплаченных членских взносов в год,%</t>
  </si>
  <si>
    <t>количество выданных разрешений  на строительство объекта, выдача разрешений на ввод объекта в эксплуатацию, предоставление  разрешений о согласовании архитектурно-градостроительного облика объекта капитального строительства, предоставление градостроительного плана земельного участка, ед.</t>
  </si>
  <si>
    <t>количество заключенных соглашений по осуществлению комплекса мероприятий в части определения поставщиков (подрядчиков, исполнителей) конкурентными способами закупок товаров, работ, услуг для обеспечения муниципальных нужд сельских и городских поселений Панинского муниципального района, ед.</t>
  </si>
  <si>
    <t>уровень регистрируемой безработицы, %</t>
  </si>
  <si>
    <t>количество НКО, получивших финансовую поддержку, ед.</t>
  </si>
  <si>
    <t>количество реализованных проектов, инициированный ТОС, ед.</t>
  </si>
  <si>
    <t>количество мероприятий, проводимых администрацией Панинского муниципального района совместно с СО НКО и ТОС, расположенными на территории Панинского муниципального района</t>
  </si>
  <si>
    <t>количество акций и мероприятий, направленных на снижение общей антропогенной нагрузки на окружающую среду</t>
  </si>
  <si>
    <t>количество акций и мероприятий, направленных на экологическое воспитание населения Панинского муниципального района</t>
  </si>
  <si>
    <t>количество рекультивированных несанкционированных свалок</t>
  </si>
  <si>
    <t>Количество субъектов малого и среднего предпринимательства в расчете на 10 тыс. человек населения Панинского муниципального района (ед).</t>
  </si>
  <si>
    <t>Доля среднесписочной численности работников (без внешних совместителей) малых и средних предприятий (включая микропредприятия и ИП) в среднесписочной численности работников (без внешних совместителей) всех предприятий и организаций, в %</t>
  </si>
  <si>
    <t>Доля заключенных контрактов  с субъектами среднего и малого предпринимательства по процедурам торгов и запросов котировок, проведенным у субъектов малого предпринимательства в контрактной системе в сфере закупок товаров, работ, услуг для обеспечения муниципальных нужд, в общей стоимости заключенных муниципальных контрактов, %</t>
  </si>
  <si>
    <t>Количество субъектов малого и среднего предпринимательства, получивших муниципальную поддержку (ед.)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</si>
  <si>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получивших муниципальную поддержку (ед.).</t>
  </si>
  <si>
    <t>Количество информации по ведению предпринимательской деятельности,  размещенной на официальном сайте администрации Панинского муниципального района</t>
  </si>
  <si>
    <t>Доля сельского населения отдаленных и малонаселенных пунктов Панинского муниципального  района, обеспеченного услугами торговли в общей численности жителей указанных населенных пунктов, %</t>
  </si>
  <si>
    <t>Уровень оказания  муниципальных  услуг (выполнения работ) от предусмотренного муниципальным заданием объема в рамках реализации муниципальной подпрограммы, %</t>
  </si>
  <si>
    <t>Минимальное количество проведенных конкурсов, выставок, семинаров и прочих научно-практических мероприятий, ед. в год</t>
  </si>
  <si>
    <t>Численность отловленных безнадзорных животных, голов в год</t>
  </si>
  <si>
    <t>Объем отгруженных товаров собственного производства, выполненных работ и услуг собственными силами по предприятиям переработки продукции животноводства, млн.руб</t>
  </si>
  <si>
    <t>Количество крестьянских (фермерских) хозяйств начинающих фермеров, осуществивших проекты создания и развития своих хозяйств с помощью государственной поддержки, ед.</t>
  </si>
  <si>
    <t>количество человек улучшивших жилищные условия, за счет получения социальных выплат</t>
  </si>
  <si>
    <t xml:space="preserve">количество публикаций и сообщений в средствах массовой информации, на официальном сайте администрации Панинского муниципального района, на стенде в здании администрации направленных на повышение потребительской грамотности в вопросах защиты прав потребителей, ед. </t>
  </si>
  <si>
    <t>Объем инвестиций в основной капитал за счет всех источников финансирования, млн. руб.</t>
  </si>
  <si>
    <t>Дефицит муниципального бюджета Панинского муниципального района  по отношению к годовому объему доходов муниципального  бюджета без учета утвержденного объема безвозмездных поступлений ≥ 10%.</t>
  </si>
  <si>
    <t>Муниципальный долг Панинского муниципального района, в % к годовому объему доходов  муниципального бюджета без учета объема безвозмездных поступлений, ≥ 50%.</t>
  </si>
  <si>
    <t>Обеспечение публикации в сети Интернет информации о системе управления муниципальными финансами Панинского муниципального района на уровне 100%.</t>
  </si>
  <si>
    <t>Соотношение фактического размера перечисленных поселениям дотаций к запланированному объему, 100%.</t>
  </si>
  <si>
    <t>Уровень исполнения плановых назначений по расходам на организацию выполнения подпрограммы «Управление муниципальными финансами», 100%</t>
  </si>
  <si>
    <t>Уровень достоверноести прогнозирования чрезвычайных ситуаций, %</t>
  </si>
  <si>
    <t>Проведение мероприятий связанных с предупреждением в области ГО и ЧС</t>
  </si>
  <si>
    <t>Доля подготовленного операторского персонала системы 112, %</t>
  </si>
  <si>
    <t>Количество реализованных проектов по благоустройству сельских территорий</t>
  </si>
  <si>
    <t xml:space="preserve">Доля налоговых и неналоговых доходов консалидированного бюджета муниципального образования в общем объеме доходов (без учета безвозмездных поступлений, имеющий целевой характер), % </t>
  </si>
  <si>
    <t>Всего за 2020 год  - 25523,9 тыс.рублей,  в том числе а счет средств:  областного бюджета - 7042,4 тыс.руб.,                  местного бюджета - 18481,5  тыс.руб.</t>
  </si>
  <si>
    <t xml:space="preserve">Постановление администрации Панинского муниципального района от 15.10.2019 № 404  "Об утверждении муниципальной программы 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муниципальных образований Панинского муниципального района» ( в ред. от 29.12.2020 №552). 
</t>
  </si>
  <si>
    <t xml:space="preserve"> Муниципальная программа Панинского муниципального района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бюджетов муниципальных образований Панинского муниципального района» утвержденная постановлением администрации Панинского муниципального района от
16.01.2014г.  № 23</t>
  </si>
  <si>
    <r>
      <rPr>
        <b/>
        <u val="single"/>
        <sz val="13.5"/>
        <rFont val="Times New Roman"/>
        <family val="1"/>
      </rPr>
      <t>Подпрограмма 1</t>
    </r>
    <r>
      <rPr>
        <b/>
        <sz val="13.5"/>
        <rFont val="Times New Roman"/>
        <family val="1"/>
      </rPr>
      <t xml:space="preserve"> "Развитие и поддержка малого и среднего предпринимательства"</t>
    </r>
  </si>
  <si>
    <r>
      <rPr>
        <b/>
        <u val="single"/>
        <sz val="13.5"/>
        <rFont val="Times New Roman"/>
        <family val="1"/>
      </rPr>
      <t>Подпрограмма 2.</t>
    </r>
    <r>
      <rPr>
        <b/>
        <sz val="13.5"/>
        <rFont val="Times New Roman"/>
        <family val="1"/>
      </rPr>
      <t xml:space="preserve"> "Развитие сельского хазяйства и регулирования рынков сельскохозяйственной продукции, сырья и продовольствия"</t>
    </r>
  </si>
  <si>
    <r>
      <rPr>
        <b/>
        <u val="single"/>
        <sz val="13.5"/>
        <rFont val="Times New Roman"/>
        <family val="1"/>
      </rPr>
      <t>Подпрограмма 3. "</t>
    </r>
    <r>
      <rPr>
        <b/>
        <sz val="13.5"/>
        <rFont val="Times New Roman"/>
        <family val="1"/>
      </rPr>
      <t>Комплексное развитие сельских территорий на период 2020-2025 годов"</t>
    </r>
  </si>
  <si>
    <r>
      <t>Подпрограмма 4.</t>
    </r>
    <r>
      <rPr>
        <b/>
        <sz val="13.5"/>
        <rFont val="Times New Roman"/>
        <family val="1"/>
      </rPr>
      <t xml:space="preserve"> "Защита прав потребителей на территории Панинского муниципального района Воронежской области"</t>
    </r>
  </si>
  <si>
    <r>
      <rPr>
        <b/>
        <u val="single"/>
        <sz val="13.5"/>
        <rFont val="Times New Roman"/>
        <family val="1"/>
      </rPr>
      <t>Подпрограмма 5.</t>
    </r>
    <r>
      <rPr>
        <b/>
        <sz val="13.5"/>
        <rFont val="Times New Roman"/>
        <family val="1"/>
      </rPr>
      <t xml:space="preserve"> Формирование благоприятной инвестиционной среды</t>
    </r>
  </si>
  <si>
    <r>
      <rPr>
        <b/>
        <u val="single"/>
        <sz val="13.5"/>
        <rFont val="Times New Roman"/>
        <family val="1"/>
      </rPr>
      <t>Подпрограмма 1.</t>
    </r>
    <r>
      <rPr>
        <b/>
        <sz val="13.5"/>
        <rFont val="Times New Roman"/>
        <family val="1"/>
      </rPr>
      <t xml:space="preserve"> "Управление  муниципальными финансами"</t>
    </r>
  </si>
  <si>
    <r>
      <rPr>
        <b/>
        <u val="single"/>
        <sz val="13.5"/>
        <rFont val="Times New Roman"/>
        <family val="1"/>
      </rPr>
      <t>Подпрограмма 2.</t>
    </r>
    <r>
      <rPr>
        <b/>
        <sz val="13.5"/>
        <rFont val="Times New Roman"/>
        <family val="1"/>
      </rPr>
      <t xml:space="preserve"> Создание условий для эффективного и ответственного управления муниципальными финансами, повышение устойчивости бюджетов муниципальных образований </t>
    </r>
  </si>
  <si>
    <r>
      <rPr>
        <b/>
        <u val="single"/>
        <sz val="13.5"/>
        <rFont val="Times New Roman"/>
        <family val="1"/>
      </rPr>
      <t>Подпрограмма 3.</t>
    </r>
    <r>
      <rPr>
        <b/>
        <sz val="13.5"/>
        <rFont val="Times New Roman"/>
        <family val="1"/>
      </rPr>
      <t xml:space="preserve"> "Финансовое обеспечение муниципальных образований Панинского муниципального района для исполнения переданных полномочий"</t>
    </r>
  </si>
  <si>
    <r>
      <rPr>
        <b/>
        <u val="single"/>
        <sz val="13.5"/>
        <rFont val="Times New Roman"/>
        <family val="1"/>
      </rPr>
      <t>Подпрограмма 4.</t>
    </r>
    <r>
      <rPr>
        <b/>
        <sz val="13.5"/>
        <rFont val="Times New Roman"/>
        <family val="1"/>
      </rPr>
      <t xml:space="preserve"> Обеспечение реализации муниципальной программы</t>
    </r>
  </si>
  <si>
    <t xml:space="preserve">  Постановление администрации Панинского муниципального района ВО  от 15.10.2019 № 402  "Об утверждении муниципальной программы Панинского муниципального  Воронежской области  "Экономическое развитие и иновационная экономика" (в редакции постановления Панинского муниципального района ВО    № 557 от 30.12.2020)                                                                                           </t>
  </si>
  <si>
    <r>
      <rPr>
        <b/>
        <sz val="14"/>
        <color indexed="8"/>
        <rFont val="Times New Roman"/>
        <family val="1"/>
      </rPr>
      <t xml:space="preserve"> Пояснительная записка                                                                                                                                           
к отчету о ходе реализации муниципальных программ Панинского муниципального района Воронежской области
за  2020 год</t>
    </r>
    <r>
      <rPr>
        <sz val="14"/>
        <color indexed="8"/>
        <rFont val="Times New Roman"/>
        <family val="1"/>
      </rPr>
      <t xml:space="preserve">
</t>
    </r>
  </si>
  <si>
    <t xml:space="preserve">Муниципальная программа Панинского муниципального района «Экономическое развитие и инновационная экономика» утвержденная постановлением администрации Панинского муниципального района Воронежской области  от 15.10.2019 № 402
</t>
  </si>
  <si>
    <t xml:space="preserve">1. Формирование на территории Панинского муниципального района условий, благоприятных для привлечения инвестиций в экономику района, роста инвестиционной активности, развития предпринимательской инициативы,  обеспечивающей устойчивое экономическое развитие и занятости населения Панинского  муниципального района и повышение уровня жизни населения.                                                        2. Повышение эффективности сельскохозяйственного производства.                         3.Устойчивое развитие сельских территорий, создание комфортных условий жизнедеятельности в сельской местности.                                                 4. Защита прав потребителей Панинского муниципального  района. </t>
  </si>
  <si>
    <t>1. Организация бюджетного процесса;
2. Обеспечение долгосрочной  сбалансированности и устойчивости бюджетной системы Панинского муниципального района;          
3. Развитие системы межбюджетных отношений и повышение эффективности управления муниципальными финансами;
4. Обеспечение реализации муниципальной программы.                                                                 5. Создание равных условий для исполнения расходных обязательств муниципальных образований, повышение качества управления муниципальными финансами Панинского муниципальног района.</t>
  </si>
  <si>
    <t>Муниципальная программа Панинского муниципального района Воронежской области
«Муниципальное управление и гражданское общество»</t>
  </si>
  <si>
    <t>Постановление администрации Панинского муниципального района от 15.10.2019 № 403 "Об утверждении муниципальной программы Панинского муниципального района Воронежской области «Муниципальное управление и гражданское общество» (в редакции от 30.12.2020№558)</t>
  </si>
  <si>
    <t>Совершенствование  и оптимизация муниципального управления на территории Панинского  муниципального района Воронежской области, обеспечение использования бюджетных средств органами местного самоуправления и иными подведомственными учреждениями.</t>
  </si>
  <si>
    <r>
      <rPr>
        <b/>
        <u val="single"/>
        <sz val="13.5"/>
        <rFont val="Times New Roman"/>
        <family val="1"/>
      </rPr>
      <t>Подпрограмма 3.</t>
    </r>
    <r>
      <rPr>
        <b/>
        <sz val="13.5"/>
        <rFont val="Times New Roman"/>
        <family val="1"/>
      </rPr>
      <t xml:space="preserve"> "Развитие СО НКО, системы ТОС и гражданского общества"</t>
    </r>
  </si>
  <si>
    <t>Мероприятие 1. Изготовление стенда для размещения в здании администрации Панинского муниципального района информации в сферезащиты прав потребителей и в смежных отраслях права</t>
  </si>
  <si>
    <r>
      <rPr>
        <b/>
        <u val="single"/>
        <sz val="13.5"/>
        <rFont val="Times New Roman"/>
        <family val="1"/>
      </rPr>
      <t>Подпрограмма 1.</t>
    </r>
    <r>
      <rPr>
        <b/>
        <sz val="13.5"/>
        <rFont val="Times New Roman"/>
        <family val="1"/>
      </rPr>
      <t xml:space="preserve"> Обеспечение реализации муниципальной программы</t>
    </r>
  </si>
  <si>
    <r>
      <rPr>
        <b/>
        <u val="single"/>
        <sz val="13.5"/>
        <rFont val="Times New Roman"/>
        <family val="1"/>
      </rPr>
      <t>Подпрограмма 2.</t>
    </r>
    <r>
      <rPr>
        <b/>
        <sz val="13.5"/>
        <rFont val="Times New Roman"/>
        <family val="1"/>
      </rPr>
      <t xml:space="preserve"> "Содействие развитию муниципальных образований и местного самоуправления"</t>
    </r>
  </si>
  <si>
    <r>
      <rPr>
        <b/>
        <u val="single"/>
        <sz val="13.5"/>
        <rFont val="Times New Roman"/>
        <family val="1"/>
      </rPr>
      <t>Подпрограмма 4</t>
    </r>
    <r>
      <rPr>
        <b/>
        <sz val="13.5"/>
        <rFont val="Times New Roman"/>
        <family val="1"/>
      </rPr>
      <t>.  "Охрана окружающей среды"</t>
    </r>
  </si>
  <si>
    <r>
      <t xml:space="preserve">В рамках программы :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По подпрограмме   "Финансовое обеспечение деятельности администрации Панинского муниципального района" </t>
    </r>
    <r>
      <rPr>
        <sz val="12"/>
        <color indexed="8"/>
        <rFont val="Times New Roman"/>
        <family val="1"/>
      </rPr>
      <t>приобретены основные средства (автотраспортное средство, мебель, производственный и хозяйственный инвентарь, прочая техника)  на сумму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2001,7 тыс.рублей, также проведено ремонтных услуг на сумму 435,5 тыс.рублей.                                                                        </t>
    </r>
    <r>
      <rPr>
        <b/>
        <sz val="12"/>
        <color indexed="8"/>
        <rFont val="Times New Roman"/>
        <family val="1"/>
      </rPr>
      <t>По подпрограмме  "Содействие развитию муниципальных образований"</t>
    </r>
    <r>
      <rPr>
        <sz val="12"/>
        <color indexed="8"/>
        <rFont val="Times New Roman"/>
        <family val="1"/>
      </rPr>
      <t xml:space="preserve"> членских взносов в ассоциацию "Совет муниципальных образований" перечислено 25 тыс.руб. , заключено 12 соглашений о передаче осуществления части полномочий   поселений по выполнению организационно-технических мероприятий, связанных с размещением муниципального заказа в соответствии с Ф- 44 от 5 апреля 2013.  Выдано разрешений на строительство объекта, на ввод объекта в эксплуатацию,  разрешений о согласовании архитектурно-градостроительного облика объекта капитального строительства в количестве 50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единиц на сумму 12 тыс.руб.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По подпрограмме  "Развитие СО НКО, системы ТОС и гражданского общества"  </t>
    </r>
    <r>
      <rPr>
        <sz val="12"/>
        <color indexed="8"/>
        <rFont val="Times New Roman"/>
        <family val="1"/>
      </rPr>
      <t>было выплачено доплат к пенсиям 49 чел., в сумме 4009,3 тыс.руб,  безвозмездные перечисленияСО НКО  составили 476,5 тыс.руб., 6 человек  получил материальную помощь в рамках мероприятия "Обеспечение мер по оказанию помощи населению в социальной поддержке".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В результате мероприятий, проводимых администрацией Панинского муниципального района совместно с  ТОС, расположенными на территории Панинского муниципального района было реализовано 3 проекта ТОС.  Администрацией Панинского муниципального района проведены совместные мероприятияс СО НКО в количестве 34  единиц (мероприятия с волонтерами,  с призывниками и в честь празднований дат: День Победы, День пожилых людей, День сельских женщин, День семьи, любви и верности, День матери, День инвалидов).                                                                                     </t>
    </r>
    <r>
      <rPr>
        <b/>
        <sz val="12"/>
        <color indexed="8"/>
        <rFont val="Times New Roman"/>
        <family val="1"/>
      </rPr>
      <t>По подпрограмме "Охрана окружающей среды"</t>
    </r>
    <r>
      <rPr>
        <sz val="12"/>
        <color indexed="8"/>
        <rFont val="Times New Roman"/>
        <family val="1"/>
      </rPr>
      <t xml:space="preserve"> проведены следующие меропрития:                                                                                                                     1. Мероприятия по экологическому воспитанию.
- подготовка кормушек для птиц, развешивание кормушек в общеобразовательных учреждениях.
- выставки рисунков экологической направленности 10.11.2020
- экологическая акция «Синичкин день» 
- классные часы «Наш родной край», «Золотая осень», «Экология и культура – будущее России» 8 октября 2020                                               - круглый стол «Глобальные экологические проблемы»
2. Мероприятия по снижению антропогенной нагрузки.
- ликвидация стихийной свалки в с. Марьевка Прогрессовского сельского поселения.
- ликвидация стихийной свалки в п. Майский Ивановского сельского поселения.
</t>
    </r>
  </si>
  <si>
    <r>
      <rPr>
        <u val="single"/>
        <sz val="13.5"/>
        <rFont val="Times New Roman"/>
        <family val="1"/>
      </rPr>
      <t>Основное мероприятие</t>
    </r>
    <r>
      <rPr>
        <b/>
        <u val="single"/>
        <sz val="13.5"/>
        <rFont val="Times New Roman"/>
        <family val="1"/>
      </rPr>
      <t xml:space="preserve"> </t>
    </r>
    <r>
      <rPr>
        <sz val="13.5"/>
        <rFont val="Times New Roman"/>
        <family val="1"/>
      </rPr>
      <t>1. Профилактика терроризма и экстремизма</t>
    </r>
  </si>
  <si>
    <r>
      <rPr>
        <u val="single"/>
        <sz val="13.5"/>
        <rFont val="Times New Roman"/>
        <family val="1"/>
      </rPr>
      <t xml:space="preserve">Основное мероприятие </t>
    </r>
    <r>
      <rPr>
        <sz val="13.5"/>
        <rFont val="Times New Roman"/>
        <family val="1"/>
      </rPr>
      <t xml:space="preserve"> 2. Повышение уровня информирования населения о возникновении ЧС и принятых мерах по их ликвидации</t>
    </r>
  </si>
  <si>
    <r>
      <rPr>
        <u val="single"/>
        <sz val="13.5"/>
        <rFont val="Times New Roman"/>
        <family val="1"/>
      </rPr>
      <t xml:space="preserve">Основное мероприятие </t>
    </r>
    <r>
      <rPr>
        <sz val="13.5"/>
        <rFont val="Times New Roman"/>
        <family val="1"/>
      </rPr>
      <t>3.Сокращение времени оповещения населения</t>
    </r>
  </si>
  <si>
    <r>
      <rPr>
        <u val="single"/>
        <sz val="13.5"/>
        <rFont val="Times New Roman"/>
        <family val="1"/>
      </rPr>
      <t>Основное мероприятие</t>
    </r>
    <r>
      <rPr>
        <sz val="13.5"/>
        <rFont val="Times New Roman"/>
        <family val="1"/>
      </rPr>
      <t xml:space="preserve">  4. Повышение качества и эффективности взаимодействия оперативных групп при ликвидации ЧС с целью уменьшения возможного социального ущерба</t>
    </r>
  </si>
  <si>
    <r>
      <rPr>
        <u val="single"/>
        <sz val="13.5"/>
        <rFont val="Times New Roman"/>
        <family val="1"/>
      </rPr>
      <t>Основное мероприятие</t>
    </r>
    <r>
      <rPr>
        <sz val="13.5"/>
        <rFont val="Times New Roman"/>
        <family val="1"/>
      </rPr>
      <t xml:space="preserve">  5. Проведение различных мероприятий, связанных с предупреждением в области ГО и ЧС</t>
    </r>
  </si>
  <si>
    <r>
      <rPr>
        <u val="single"/>
        <sz val="13.5"/>
        <rFont val="Times New Roman"/>
        <family val="1"/>
      </rPr>
      <t>Основное мероприятие</t>
    </r>
    <r>
      <rPr>
        <sz val="13.5"/>
        <rFont val="Times New Roman"/>
        <family val="1"/>
      </rPr>
      <t xml:space="preserve"> 1. Обеспечение деятельности ЕДДС муниицпального района по совершенствованию мониторинга и прогнозирования ЧС</t>
    </r>
  </si>
  <si>
    <t xml:space="preserve">Минимизация социального и экономического ущерба наносимого населению и экономике области вследствие чрезвычайных ситуаций природного и техногенного характера. Обеспечение своевременного доведения сигналов и распоряжений до органов управления, гарантированное оповещение населения о возникновении  чрезвычайной ситуации </t>
  </si>
  <si>
    <t>В рамках программы было  организовано информирование населения  посредством опубликования в СМИ и на сайтах администраций поселений Панинского района.Сокращено временя оповещения населения. Проведены следующие мероприятия:  1 ТСУ;   4 тренировки по пожарной безпасности. Прошло обучение 1 сотрудника ЕДДС.</t>
  </si>
  <si>
    <t>Всего израсходовано денежных средств на сумму 1433,3 тыс.руб.  за счет средств местного бюджета, что составляет 100% к плановому значению.</t>
  </si>
  <si>
    <t>4. Муниципальная программа Панинского муниципального района «Защита населения и территории Панинского муниципального района от чрезвычайных ситуаций»</t>
  </si>
  <si>
    <t>Мероприятие 1. Улучшение жилищных условий граждан, проживающих на сельских территориях Панинского муниципального района</t>
  </si>
  <si>
    <t xml:space="preserve">Постановление администрации Панинского муниципального района от 15.10.2019 г. №401 "Об утверждениии муниципальной  программы Панинского муниципального района "Защита населения и территории Панинского муниципального района от чрезвычайных ситуаций" (в редакции от 30.12.2020 № 559)                                                 </t>
  </si>
  <si>
    <t>Мероприятие 5. Устройство объектов</t>
  </si>
  <si>
    <t>Мероприятие 2. Обеспечение земельных участков, предназначенных для предоставления семьям, имеющим трех и более детей и комплексной застройки малоэтажного жилья и жилья экономкласса инженерной инфраструктурой</t>
  </si>
  <si>
    <t>Мероприятие 2. Замена устаревших с низкой энергоэффективностью светильников уличного освещения и светильников объектов социальной сферы на светодиодные. Установка автоматических систем управления  уличным освещением.</t>
  </si>
  <si>
    <t>Мероприятие 2.Повышение безопасности дорожного движения в Панинском муниципальном районе</t>
  </si>
  <si>
    <r>
      <rPr>
        <b/>
        <sz val="13.5"/>
        <rFont val="Times New Roman"/>
        <family val="1"/>
      </rPr>
      <t>Основное мероприятие 1.</t>
    </r>
    <r>
      <rPr>
        <sz val="13.5"/>
        <rFont val="Times New Roman"/>
        <family val="1"/>
      </rPr>
      <t xml:space="preserve"> Строительство, реконструкция капитальный ремонт объектов социальной сферы района.</t>
    </r>
  </si>
  <si>
    <t>Мероприятие 2. Капитальный и текущий ремонт учреждений, образований Панинского муниципального района Воронежской области</t>
  </si>
  <si>
    <r>
      <rPr>
        <b/>
        <sz val="13.5"/>
        <rFont val="Times New Roman"/>
        <family val="1"/>
      </rPr>
      <t>Основное мероприятие 1</t>
    </r>
    <r>
      <rPr>
        <sz val="13.5"/>
        <rFont val="Times New Roman"/>
        <family val="1"/>
      </rPr>
      <t>. Развитие градостроительной деятельности</t>
    </r>
  </si>
  <si>
    <t>Общая площадь жилых помещений, приходящаяся в среднем на 1 жителя муниципального образования, кв. м.</t>
  </si>
  <si>
    <t>Протяженность уличной водопроводной сети, км.</t>
  </si>
  <si>
    <t>Доля населения, имеющего возможность подключения к системам централизованного питьевого водоснабжения с качественными показателями воды, соответствующими СанПин, %</t>
  </si>
  <si>
    <t>Доля протяженности освещенных улиц, проездов набережных улиц, проездов , набережных к общей протяженности улиц, проездов, набережных, %</t>
  </si>
  <si>
    <t>Доля протяженности улиц, в отношений которых проведена модернизация систем уличного освещения (доведение числа светильников до нормативного количества, замена устаревших светильников на современные, установка щитов учета с автоматическим управлением освещением, прокладка отдельного  (фонарного) провода) в их общей протяженности, %</t>
  </si>
  <si>
    <t>Доля протяженности автодорог улично-дорожной сети населенных пунктах с твердым покрытием в отношении к общей протяженности автодорог улично-дорожной сети населенных пунктах, %</t>
  </si>
  <si>
    <t>Доля грунтовых дорог общего пользования в черте населенных пунктов, в отношении которрых устроено сплошное покрытие из щебеночных материалов, %</t>
  </si>
  <si>
    <t>Количество благоустроенных общественных пространств, ед.</t>
  </si>
  <si>
    <t>Количество соглашений в год, ед.</t>
  </si>
  <si>
    <t>Доля  муниципальных услуг в сфере градостроительства, оказанных в электронной форме к общему количеству услуг в сфере градостроительства, %</t>
  </si>
  <si>
    <r>
      <rPr>
        <b/>
        <u val="single"/>
        <sz val="13.5"/>
        <color indexed="8"/>
        <rFont val="Times New Roman"/>
        <family val="1"/>
      </rPr>
      <t>Основное мероприятие 1.</t>
    </r>
    <r>
      <rPr>
        <sz val="13.5"/>
        <color indexed="8"/>
        <rFont val="Times New Roman"/>
        <family val="1"/>
      </rPr>
      <t xml:space="preserve"> Развитие систем поддержки талантливых детей и творческих педагогов</t>
    </r>
  </si>
  <si>
    <r>
      <rPr>
        <b/>
        <u val="single"/>
        <sz val="13.5"/>
        <color indexed="8"/>
        <rFont val="Times New Roman"/>
        <family val="1"/>
      </rPr>
      <t>Основное мероприятие 1</t>
    </r>
    <r>
      <rPr>
        <sz val="13.5"/>
        <color indexed="8"/>
        <rFont val="Times New Roman"/>
        <family val="1"/>
      </rPr>
      <t xml:space="preserve">
Расходы на обеспечение  деятельности (оказание услуг)  дошкольным учреждениям
</t>
    </r>
  </si>
  <si>
    <r>
      <rPr>
        <b/>
        <u val="single"/>
        <sz val="13.5"/>
        <color indexed="8"/>
        <rFont val="Times New Roman"/>
        <family val="1"/>
      </rPr>
      <t xml:space="preserve">Основное мероприятие 2. </t>
    </r>
    <r>
      <rPr>
        <sz val="13.5"/>
        <color indexed="8"/>
        <rFont val="Times New Roman"/>
        <family val="1"/>
      </rPr>
      <t>Аттестация педагогических работников</t>
    </r>
  </si>
  <si>
    <r>
      <rPr>
        <b/>
        <u val="single"/>
        <sz val="13.5"/>
        <color indexed="8"/>
        <rFont val="Times New Roman"/>
        <family val="1"/>
      </rPr>
      <t>Основное мероприятие 3</t>
    </r>
    <r>
      <rPr>
        <sz val="13.5"/>
        <color indexed="8"/>
        <rFont val="Times New Roman"/>
        <family val="1"/>
      </rPr>
      <t>. Повышение качества через развитие независимых форм оценивания и реализацию мероприятий, направленных на проведение мониторинга достижений учащихся</t>
    </r>
  </si>
  <si>
    <r>
      <rPr>
        <b/>
        <u val="single"/>
        <sz val="13.5"/>
        <color indexed="8"/>
        <rFont val="Times New Roman"/>
        <family val="1"/>
      </rPr>
      <t>Основное мероприятие 4.</t>
    </r>
    <r>
      <rPr>
        <sz val="13.5"/>
        <color indexed="8"/>
        <rFont val="Times New Roman"/>
        <family val="1"/>
      </rPr>
      <t xml:space="preserve"> Информатизация школ</t>
    </r>
  </si>
  <si>
    <r>
      <rPr>
        <b/>
        <u val="single"/>
        <sz val="13.5"/>
        <color indexed="8"/>
        <rFont val="Times New Roman"/>
        <family val="1"/>
      </rPr>
      <t>Основное мероприятие 5</t>
    </r>
    <r>
      <rPr>
        <sz val="13.5"/>
        <color indexed="8"/>
        <rFont val="Times New Roman"/>
        <family val="1"/>
      </rPr>
      <t>. Укрепление МТБ ОУ, оптимизация сети ОУ</t>
    </r>
  </si>
  <si>
    <r>
      <rPr>
        <b/>
        <u val="single"/>
        <sz val="13.5"/>
        <color indexed="8"/>
        <rFont val="Times New Roman"/>
        <family val="1"/>
      </rPr>
      <t>Основное мероприятие 6.</t>
    </r>
    <r>
      <rPr>
        <sz val="13.5"/>
        <color indexed="8"/>
        <rFont val="Times New Roman"/>
        <family val="1"/>
      </rPr>
      <t xml:space="preserve"> Обеспечение противопожарной безопасности </t>
    </r>
  </si>
  <si>
    <r>
      <rPr>
        <b/>
        <u val="single"/>
        <sz val="13.5"/>
        <color indexed="8"/>
        <rFont val="Times New Roman"/>
        <family val="1"/>
      </rPr>
      <t>Основное мероприятие 7</t>
    </r>
    <r>
      <rPr>
        <sz val="13.5"/>
        <color indexed="8"/>
        <rFont val="Times New Roman"/>
        <family val="1"/>
      </rPr>
      <t>. Охрана жизни и здоровья детей</t>
    </r>
  </si>
  <si>
    <t>Мероприятие 1 Продукты питания</t>
  </si>
  <si>
    <t>Мероприятие 2 Школьное молоко</t>
  </si>
  <si>
    <t xml:space="preserve">Мероприятие 3 Медовая продукция </t>
  </si>
  <si>
    <t>Мероприятие 4Субсидия на организацию бесплатного горячего питания обучающихся, получающих начальное общее образование.</t>
  </si>
  <si>
    <r>
      <rPr>
        <b/>
        <u val="single"/>
        <sz val="13.5"/>
        <color indexed="8"/>
        <rFont val="Times New Roman"/>
        <family val="1"/>
      </rPr>
      <t>Основное мероприятие 8.</t>
    </r>
    <r>
      <rPr>
        <sz val="13.5"/>
        <color indexed="8"/>
        <rFont val="Times New Roman"/>
        <family val="1"/>
      </rPr>
      <t xml:space="preserve"> Школьный автобус</t>
    </r>
  </si>
  <si>
    <r>
      <rPr>
        <b/>
        <u val="single"/>
        <sz val="13.5"/>
        <color indexed="8"/>
        <rFont val="Times New Roman"/>
        <family val="1"/>
      </rPr>
      <t>Основное мероприятие 9</t>
    </r>
    <r>
      <rPr>
        <sz val="13.5"/>
        <color indexed="8"/>
        <rFont val="Times New Roman"/>
        <family val="1"/>
      </rPr>
      <t>. Финансовое обеспечение деятельности ОУ</t>
    </r>
  </si>
  <si>
    <r>
      <rPr>
        <b/>
        <u val="single"/>
        <sz val="13.5"/>
        <color indexed="8"/>
        <rFont val="Times New Roman"/>
        <family val="1"/>
      </rPr>
      <t>Основное мероприятие  10.</t>
    </r>
    <r>
      <rPr>
        <sz val="13.5"/>
        <color indexed="8"/>
        <rFont val="Times New Roman"/>
        <family val="1"/>
      </rPr>
      <t xml:space="preserve"> Субсидии бюджетным организациям</t>
    </r>
  </si>
  <si>
    <t>Мерприятие 1. Субсидии бюджетным учреждениям на обеспечение государственного заказа</t>
  </si>
  <si>
    <t>Мерприятие 2.Субсидии на обеспечение молочной продукцией</t>
  </si>
  <si>
    <t>Мерприятие 3. Субсидии на обеспечение медовой продукцией</t>
  </si>
  <si>
    <t>Мерприятие 4. Субсидии на организацию отдыха и оздоровления детей.</t>
  </si>
  <si>
    <r>
      <rPr>
        <b/>
        <u val="single"/>
        <sz val="13.5"/>
        <color indexed="8"/>
        <rFont val="Times New Roman"/>
        <family val="1"/>
      </rPr>
      <t>Подпрограмма 3.</t>
    </r>
    <r>
      <rPr>
        <sz val="13.5"/>
        <color indexed="8"/>
        <rFont val="Times New Roman"/>
        <family val="1"/>
      </rPr>
      <t xml:space="preserve"> "Развитие дополнительного образования и воспитания детей"</t>
    </r>
  </si>
  <si>
    <r>
      <rPr>
        <b/>
        <u val="single"/>
        <sz val="13.5"/>
        <color indexed="8"/>
        <rFont val="Times New Roman"/>
        <family val="1"/>
      </rPr>
      <t>Основное мероприятие 1</t>
    </r>
    <r>
      <rPr>
        <sz val="13.5"/>
        <color indexed="8"/>
        <rFont val="Times New Roman"/>
        <family val="1"/>
      </rPr>
      <t>. Субсидии бюджетным организациям (ДЮЦ)</t>
    </r>
  </si>
  <si>
    <r>
      <rPr>
        <b/>
        <u val="single"/>
        <sz val="13.5"/>
        <color indexed="8"/>
        <rFont val="Times New Roman"/>
        <family val="1"/>
      </rPr>
      <t>Основное мероприятие 2</t>
    </r>
    <r>
      <rPr>
        <sz val="13.5"/>
        <color indexed="8"/>
        <rFont val="Times New Roman"/>
        <family val="1"/>
      </rPr>
      <t xml:space="preserve">
Предоставление субсидий бюджетным  учреждениям.(каисса)
Основное мероприятие 2
Предоставление субсидий бюджетным  учреждениям.(каисса)
</t>
    </r>
  </si>
  <si>
    <r>
      <rPr>
        <b/>
        <u val="single"/>
        <sz val="13.5"/>
        <color indexed="8"/>
        <rFont val="Times New Roman"/>
        <family val="1"/>
      </rPr>
      <t>Основное мероприятие 1.</t>
    </r>
    <r>
      <rPr>
        <sz val="13.5"/>
        <color indexed="8"/>
        <rFont val="Times New Roman"/>
        <family val="1"/>
      </rPr>
      <t xml:space="preserve"> Организация и финансирование воспитательной работы, содержательного досуга и отдыха детей в период оздоровительной компании</t>
    </r>
  </si>
  <si>
    <r>
      <rPr>
        <b/>
        <u val="single"/>
        <sz val="13.5"/>
        <color indexed="8"/>
        <rFont val="Times New Roman"/>
        <family val="1"/>
      </rPr>
      <t>Основное мероприятие 1</t>
    </r>
    <r>
      <rPr>
        <sz val="13.5"/>
        <color indexed="8"/>
        <rFont val="Times New Roman"/>
        <family val="1"/>
      </rPr>
      <t>. Вовлечение молодежи в социальную политику</t>
    </r>
  </si>
  <si>
    <r>
      <rPr>
        <b/>
        <u val="single"/>
        <sz val="13.5"/>
        <color indexed="8"/>
        <rFont val="Times New Roman"/>
        <family val="1"/>
      </rPr>
      <t>Основное мероприятие  2</t>
    </r>
    <r>
      <rPr>
        <sz val="13.5"/>
        <color indexed="8"/>
        <rFont val="Times New Roman"/>
        <family val="1"/>
      </rPr>
      <t>. Гражданское образование и патриотическое воспитание молодежи, содействие формированию правовых, культурных и нравственных ценностей среди молодежи</t>
    </r>
  </si>
  <si>
    <r>
      <rPr>
        <b/>
        <u val="single"/>
        <sz val="13.5"/>
        <color indexed="8"/>
        <rFont val="Times New Roman"/>
        <family val="1"/>
      </rPr>
      <t>Основное мероприятие 1</t>
    </r>
    <r>
      <rPr>
        <sz val="13.5"/>
        <color indexed="8"/>
        <rFont val="Times New Roman"/>
        <family val="1"/>
      </rPr>
      <t xml:space="preserve">
Допризывная подготовка молодежи к
службе  в  Вооруженных    Силах    Российской Федерации
</t>
    </r>
  </si>
  <si>
    <r>
      <rPr>
        <b/>
        <u val="single"/>
        <sz val="13.5"/>
        <color indexed="8"/>
        <rFont val="Times New Roman"/>
        <family val="1"/>
      </rPr>
      <t>Основное мероприятие 1.</t>
    </r>
    <r>
      <rPr>
        <sz val="13.5"/>
        <color indexed="8"/>
        <rFont val="Times New Roman"/>
        <family val="1"/>
      </rPr>
      <t xml:space="preserve"> Финансовое обеспечение  деятельности МКУ "Панинская ЦБУО" и ЦУВР,  подведомственные  отделу по образованию.</t>
    </r>
  </si>
  <si>
    <r>
      <rPr>
        <b/>
        <u val="single"/>
        <sz val="13.5"/>
        <color indexed="8"/>
        <rFont val="Times New Roman"/>
        <family val="1"/>
      </rPr>
      <t>Основное мероприятие 1.</t>
    </r>
    <r>
      <rPr>
        <sz val="13.5"/>
        <color indexed="8"/>
        <rFont val="Times New Roman"/>
        <family val="1"/>
      </rPr>
      <t xml:space="preserve"> Расходы на обеспечение функций муниципальных органов </t>
    </r>
  </si>
  <si>
    <r>
      <rPr>
        <b/>
        <u val="single"/>
        <sz val="13.5"/>
        <rFont val="Times New Roman"/>
        <family val="1"/>
      </rPr>
      <t>Основное мероприятие 1</t>
    </r>
    <r>
      <rPr>
        <sz val="13.5"/>
        <rFont val="Times New Roman"/>
        <family val="1"/>
      </rPr>
      <t>. Субвенция бюджету муниципального образования на обеспечение выплат единовременного пособия при всех формах устройства детей, лишенных родительского попечения, в семью</t>
    </r>
  </si>
  <si>
    <r>
      <rPr>
        <b/>
        <u val="single"/>
        <sz val="13.5"/>
        <rFont val="Times New Roman"/>
        <family val="1"/>
      </rPr>
      <t xml:space="preserve">Основное мероприятие 2. </t>
    </r>
    <r>
      <rPr>
        <sz val="13.5"/>
        <rFont val="Times New Roman"/>
        <family val="1"/>
      </rPr>
      <t>Субвенция бюджету муниципального образования на обеспечение выплат приемной семье на содержание подопечных детей</t>
    </r>
  </si>
  <si>
    <r>
      <rPr>
        <b/>
        <u val="single"/>
        <sz val="13.5"/>
        <rFont val="Times New Roman"/>
        <family val="1"/>
      </rPr>
      <t>Основное мероприятие</t>
    </r>
    <r>
      <rPr>
        <sz val="13.5"/>
        <rFont val="Times New Roman"/>
        <family val="1"/>
      </rPr>
      <t xml:space="preserve"> 3. Субвенция бюджету муниципального образования на обеспечение выплат семьям опекунов на содержание подопечных детей</t>
    </r>
  </si>
  <si>
    <r>
      <rPr>
        <b/>
        <u val="single"/>
        <sz val="13.5"/>
        <rFont val="Times New Roman"/>
        <family val="1"/>
      </rPr>
      <t>Основное мероприятие 4</t>
    </r>
    <r>
      <rPr>
        <sz val="13.5"/>
        <rFont val="Times New Roman"/>
        <family val="1"/>
      </rPr>
      <t>. Субвенция бюджету муниципального образования на обеспечение выплаты вознаграждения, причитающегося приемному родителю</t>
    </r>
  </si>
  <si>
    <r>
      <rPr>
        <b/>
        <u val="single"/>
        <sz val="13.5"/>
        <rFont val="Times New Roman"/>
        <family val="1"/>
      </rPr>
      <t>Основное мероприятие 5.</t>
    </r>
    <r>
      <rPr>
        <sz val="13.5"/>
        <rFont val="Times New Roman"/>
        <family val="1"/>
      </rPr>
      <t xml:space="preserve"> Субвенция на выполнение переданных полномочий по организации и осуществлению деятельности по опеке и попечительству</t>
    </r>
  </si>
  <si>
    <r>
      <rPr>
        <b/>
        <u val="single"/>
        <sz val="13.5"/>
        <rFont val="Times New Roman"/>
        <family val="1"/>
      </rPr>
      <t>Основное мероприятие 6</t>
    </r>
    <r>
      <rPr>
        <sz val="13.5"/>
        <rFont val="Times New Roman"/>
        <family val="1"/>
      </rPr>
      <t>. Компенсация родителям в целях материальной поддержки детей в ДОО</t>
    </r>
  </si>
  <si>
    <r>
      <rPr>
        <b/>
        <u val="single"/>
        <sz val="13.5"/>
        <color indexed="8"/>
        <rFont val="Times New Roman"/>
        <family val="1"/>
      </rPr>
      <t>Основное мероприятие 1.</t>
    </r>
    <r>
      <rPr>
        <sz val="13.5"/>
        <color indexed="8"/>
        <rFont val="Times New Roman"/>
        <family val="1"/>
      </rPr>
      <t xml:space="preserve"> Организация проведения семинаров по вопросам повышения эффективности профилактики правонарушений</t>
    </r>
  </si>
  <si>
    <r>
      <rPr>
        <b/>
        <u val="single"/>
        <sz val="13.5"/>
        <color indexed="8"/>
        <rFont val="Times New Roman"/>
        <family val="1"/>
      </rPr>
      <t>Основное мероприятие 2</t>
    </r>
    <r>
      <rPr>
        <sz val="13.5"/>
        <color indexed="8"/>
        <rFont val="Times New Roman"/>
        <family val="1"/>
      </rPr>
      <t>. Проведение мероприятий по выявлению фактов реализации несовершеннолетним алкогольной продукции, пива и табачных изделий, разработка мер по противодействию данному явлению</t>
    </r>
  </si>
  <si>
    <r>
      <rPr>
        <b/>
        <u val="single"/>
        <sz val="13.5"/>
        <color indexed="8"/>
        <rFont val="Times New Roman"/>
        <family val="1"/>
      </rPr>
      <t>Основное мероприятие 3</t>
    </r>
    <r>
      <rPr>
        <sz val="13.5"/>
        <color indexed="8"/>
        <rFont val="Times New Roman"/>
        <family val="1"/>
      </rPr>
      <t>. Проведение мероприятий, направленных на пресечение фактов незаконного производства и реализации алкогольной продукции, притоносодержательства, краж мобильных телефонов, фальшивомонетничества, безопасности дорожного движения, иных видов преступлений и правонарушений. Освещение данной деятельности в средствах массовой информации</t>
    </r>
  </si>
  <si>
    <r>
      <rPr>
        <b/>
        <u val="single"/>
        <sz val="13.5"/>
        <color indexed="8"/>
        <rFont val="Times New Roman"/>
        <family val="1"/>
      </rPr>
      <t>Основное мероприятие 4</t>
    </r>
    <r>
      <rPr>
        <sz val="13.5"/>
        <color indexed="8"/>
        <rFont val="Times New Roman"/>
        <family val="1"/>
      </rPr>
      <t>. Проведение классных часов и семинаров со школьниками по вопросам ПДД и ответственности за административные и иные правонарушения</t>
    </r>
  </si>
  <si>
    <r>
      <rPr>
        <b/>
        <u val="single"/>
        <sz val="13.5"/>
        <color indexed="8"/>
        <rFont val="Times New Roman"/>
        <family val="1"/>
      </rPr>
      <t>Основное мероприятие 5</t>
    </r>
    <r>
      <rPr>
        <sz val="13.5"/>
        <color indexed="8"/>
        <rFont val="Times New Roman"/>
        <family val="1"/>
      </rPr>
      <t>. Организация социального патронажа семей и несовершеннолетних, находящихся в социально опасном положении</t>
    </r>
  </si>
  <si>
    <r>
      <rPr>
        <b/>
        <u val="single"/>
        <sz val="13.5"/>
        <color indexed="8"/>
        <rFont val="Times New Roman"/>
        <family val="1"/>
      </rPr>
      <t xml:space="preserve">Основное мероприятие 6. </t>
    </r>
    <r>
      <rPr>
        <sz val="13.5"/>
        <color indexed="8"/>
        <rFont val="Times New Roman"/>
        <family val="1"/>
      </rPr>
      <t>Укрепление материально- технической базы для организации внеурочной занятости подростков в общеобразовательных учреждениях</t>
    </r>
  </si>
  <si>
    <r>
      <rPr>
        <b/>
        <u val="single"/>
        <sz val="13.5"/>
        <color indexed="8"/>
        <rFont val="Times New Roman"/>
        <family val="1"/>
      </rPr>
      <t>Основное мероприятие 7</t>
    </r>
    <r>
      <rPr>
        <sz val="13.5"/>
        <color indexed="8"/>
        <rFont val="Times New Roman"/>
        <family val="1"/>
      </rPr>
      <t>. Организация районного месячника по профилактике табакокурения среди учащихся общеобразовательных учреждений Панинского муниципального района</t>
    </r>
  </si>
  <si>
    <r>
      <rPr>
        <b/>
        <u val="single"/>
        <sz val="13.5"/>
        <color indexed="8"/>
        <rFont val="Times New Roman"/>
        <family val="1"/>
      </rPr>
      <t>Основное мероприятие 8.</t>
    </r>
    <r>
      <rPr>
        <sz val="13.5"/>
        <color indexed="8"/>
        <rFont val="Times New Roman"/>
        <family val="1"/>
      </rPr>
      <t xml:space="preserve"> Проведение соревнований по различным видам спорта;
-Спартакиада учащихся Панинского района;
- проведение районных турниров по мини футболу и футболу
</t>
    </r>
  </si>
  <si>
    <r>
      <rPr>
        <b/>
        <u val="single"/>
        <sz val="13.5"/>
        <color indexed="8"/>
        <rFont val="Times New Roman"/>
        <family val="1"/>
      </rPr>
      <t>Основное мероприятие 9.</t>
    </r>
    <r>
      <rPr>
        <sz val="13.5"/>
        <color indexed="8"/>
        <rFont val="Times New Roman"/>
        <family val="1"/>
      </rPr>
      <t xml:space="preserve"> Проведение профилактических рейдов «Здоровье», «Школа», «Семья», «Подросток»</t>
    </r>
  </si>
  <si>
    <r>
      <rPr>
        <b/>
        <u val="single"/>
        <sz val="13.5"/>
        <color indexed="8"/>
        <rFont val="Times New Roman"/>
        <family val="1"/>
      </rPr>
      <t xml:space="preserve">Основное мероприятие 10. </t>
    </r>
    <r>
      <rPr>
        <sz val="13.5"/>
        <color indexed="8"/>
        <rFont val="Times New Roman"/>
        <family val="1"/>
      </rPr>
      <t>Проведение профилактических ночных рейдов по соблюдению подростками «Комендантского часа»</t>
    </r>
  </si>
  <si>
    <r>
      <rPr>
        <b/>
        <u val="single"/>
        <sz val="13.5"/>
        <color indexed="8"/>
        <rFont val="Times New Roman"/>
        <family val="1"/>
      </rPr>
      <t xml:space="preserve">Основное мероприятие 11. </t>
    </r>
    <r>
      <rPr>
        <sz val="13.5"/>
        <color indexed="8"/>
        <rFont val="Times New Roman"/>
        <family val="1"/>
      </rPr>
      <t>Организация и проведение ярмарок вакансий и учебных мест для учащихся общеобразовательных организаций, включая экспресс-тестирование профессиональных склонностей и интересов несовершеннолетних граждан</t>
    </r>
  </si>
  <si>
    <r>
      <rPr>
        <b/>
        <u val="single"/>
        <sz val="13.5"/>
        <color indexed="8"/>
        <rFont val="Times New Roman"/>
        <family val="1"/>
      </rPr>
      <t>Основное мероприятие 12</t>
    </r>
    <r>
      <rPr>
        <sz val="13.5"/>
        <color indexed="8"/>
        <rFont val="Times New Roman"/>
        <family val="1"/>
      </rPr>
      <t>. Организация временного трудоустройства несовершеннолетних граждан в возрасте от 14 до 18 лет в свободное от учебы время, безработных граждан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</t>
    </r>
  </si>
  <si>
    <r>
      <rPr>
        <b/>
        <u val="single"/>
        <sz val="13.5"/>
        <color indexed="8"/>
        <rFont val="Times New Roman"/>
        <family val="1"/>
      </rPr>
      <t>Основное мероприятие 13.</t>
    </r>
    <r>
      <rPr>
        <sz val="13.5"/>
        <color indexed="8"/>
        <rFont val="Times New Roman"/>
        <family val="1"/>
      </rPr>
      <t xml:space="preserve"> Проведение тематических дискуссий среди молодежи по православной тематике, направленной на профилактику правонарушений</t>
    </r>
  </si>
  <si>
    <r>
      <rPr>
        <b/>
        <u val="single"/>
        <sz val="13.5"/>
        <color indexed="8"/>
        <rFont val="Times New Roman"/>
        <family val="1"/>
      </rPr>
      <t>Основное мероприятие 14.</t>
    </r>
    <r>
      <rPr>
        <sz val="13.5"/>
        <color indexed="8"/>
        <rFont val="Times New Roman"/>
        <family val="1"/>
      </rPr>
      <t xml:space="preserve"> Укрепление гражданского единства и гармонизация межнациональных отношений</t>
    </r>
  </si>
  <si>
    <r>
      <rPr>
        <b/>
        <u val="single"/>
        <sz val="13.5"/>
        <color indexed="8"/>
        <rFont val="Times New Roman"/>
        <family val="1"/>
      </rPr>
      <t xml:space="preserve">Основное мероприятие 15. </t>
    </r>
    <r>
      <rPr>
        <sz val="13.5"/>
        <color indexed="8"/>
        <rFont val="Times New Roman"/>
        <family val="1"/>
      </rPr>
      <t>Совершенствование профилактической работы по предотвращению терроризма, экстремизма и обеспечению правопорядка в Панинском муниципальном районе</t>
    </r>
  </si>
  <si>
    <r>
      <rPr>
        <b/>
        <u val="single"/>
        <sz val="13.5"/>
        <color indexed="8"/>
        <rFont val="Times New Roman"/>
        <family val="1"/>
      </rPr>
      <t>Основное мероприятие 16</t>
    </r>
    <r>
      <rPr>
        <sz val="13.5"/>
        <color indexed="8"/>
        <rFont val="Times New Roman"/>
        <family val="1"/>
      </rPr>
      <t>. Совершенствование антикоррупционного просвещения</t>
    </r>
  </si>
  <si>
    <r>
      <rPr>
        <b/>
        <u val="single"/>
        <sz val="13.5"/>
        <color indexed="8"/>
        <rFont val="Times New Roman"/>
        <family val="1"/>
      </rPr>
      <t>Основное мероприятие 17.</t>
    </r>
    <r>
      <rPr>
        <sz val="13.5"/>
        <color indexed="8"/>
        <rFont val="Times New Roman"/>
        <family val="1"/>
      </rPr>
      <t xml:space="preserve"> Приобретение светоотражающих наклеек для школьников начальных классов</t>
    </r>
  </si>
  <si>
    <r>
      <rPr>
        <b/>
        <u val="single"/>
        <sz val="13.5"/>
        <color indexed="8"/>
        <rFont val="Times New Roman"/>
        <family val="1"/>
      </rPr>
      <t xml:space="preserve">Основное мероприятие 18. </t>
    </r>
    <r>
      <rPr>
        <sz val="13.5"/>
        <color indexed="8"/>
        <rFont val="Times New Roman"/>
        <family val="1"/>
      </rPr>
      <t>Обновление стендов и иных агитаций по основам безопасности дорожного движения</t>
    </r>
  </si>
  <si>
    <r>
      <rPr>
        <b/>
        <u val="single"/>
        <sz val="13.5"/>
        <color indexed="8"/>
        <rFont val="Times New Roman"/>
        <family val="1"/>
      </rPr>
      <t xml:space="preserve">Основное мероприятие 19. </t>
    </r>
    <r>
      <rPr>
        <sz val="13.5"/>
        <color indexed="8"/>
        <rFont val="Times New Roman"/>
        <family val="1"/>
      </rPr>
      <t>Организация в средствах массовой информации освещения вопросов профилактики правонарушений, безопасности дорожного движения и пропаганды здорового образа жизни</t>
    </r>
  </si>
  <si>
    <r>
      <rPr>
        <b/>
        <u val="single"/>
        <sz val="13.5"/>
        <color indexed="8"/>
        <rFont val="Times New Roman"/>
        <family val="1"/>
      </rPr>
      <t>Основное мероприятие 1.</t>
    </r>
    <r>
      <rPr>
        <u val="single"/>
        <sz val="13.5"/>
        <color indexed="8"/>
        <rFont val="Times New Roman"/>
        <family val="1"/>
      </rPr>
      <t xml:space="preserve">  </t>
    </r>
    <r>
      <rPr>
        <sz val="13.5"/>
        <color indexed="8"/>
        <rFont val="Times New Roman"/>
        <family val="1"/>
      </rPr>
      <t>Проведение классных часов и семинаров со школьниками по вопросам безопасности дорожного движения</t>
    </r>
  </si>
  <si>
    <r>
      <t xml:space="preserve">Основное мероприятие 2. </t>
    </r>
    <r>
      <rPr>
        <sz val="13.5"/>
        <color indexed="8"/>
        <rFont val="Times New Roman"/>
        <family val="1"/>
      </rPr>
      <t>Взаимодействие и сотрудничество с отрядами юных помощников полиции, инспекторов дорожного движения, оперативных молодежных отрядов</t>
    </r>
  </si>
  <si>
    <r>
      <t xml:space="preserve">Основное мероприятие 3. </t>
    </r>
    <r>
      <rPr>
        <sz val="13.5"/>
        <color indexed="8"/>
        <rFont val="Times New Roman"/>
        <family val="1"/>
      </rPr>
      <t>Распространение  светоотражающих наклеек для школьников начальных классов</t>
    </r>
  </si>
  <si>
    <r>
      <t xml:space="preserve">Основное мероприятие 4. </t>
    </r>
    <r>
      <rPr>
        <sz val="13.5"/>
        <color indexed="8"/>
        <rFont val="Times New Roman"/>
        <family val="1"/>
      </rPr>
      <t>Обновление стендов и иных агитаций по основам безопасности дорожного движения</t>
    </r>
  </si>
  <si>
    <r>
      <t xml:space="preserve">Основное мероприятие 5. </t>
    </r>
    <r>
      <rPr>
        <sz val="13.5"/>
        <color indexed="8"/>
        <rFont val="Times New Roman"/>
        <family val="1"/>
      </rPr>
      <t>Организация в средствах массовой информации освещения вопросов профилактики правонарушений, безопасности дорожного движения и пропаганды здорового образа жизни.</t>
    </r>
  </si>
  <si>
    <r>
      <t xml:space="preserve">Основное мероприятие 1. </t>
    </r>
    <r>
      <rPr>
        <sz val="13.5"/>
        <color indexed="8"/>
        <rFont val="Times New Roman"/>
        <family val="1"/>
      </rPr>
      <t xml:space="preserve">Совершенствование профилактической работы по предотвращению терроризма, экстремизма и обеспечению правопорядка </t>
    </r>
  </si>
  <si>
    <r>
      <t xml:space="preserve">Основное мероприятие 2. </t>
    </r>
    <r>
      <rPr>
        <sz val="13.5"/>
        <color indexed="8"/>
        <rFont val="Times New Roman"/>
        <family val="1"/>
      </rPr>
      <t>Организация проведения обучающих семинаров для муниципальных учреждений, оказывающих услуги населению и средств массовой информации по вопросам освещения межнациональных отношений, формирования толерантного сознания у населения</t>
    </r>
  </si>
  <si>
    <r>
      <t xml:space="preserve">Основное мероприятие 3. </t>
    </r>
    <r>
      <rPr>
        <sz val="13.5"/>
        <color indexed="8"/>
        <rFont val="Times New Roman"/>
        <family val="1"/>
      </rPr>
      <t>Укрепление гражданского единства и гармонизация межнациональных отношений</t>
    </r>
  </si>
  <si>
    <r>
      <rPr>
        <b/>
        <u val="single"/>
        <sz val="13.5"/>
        <color indexed="8"/>
        <rFont val="Times New Roman"/>
        <family val="1"/>
      </rPr>
      <t>Основное мероприятие 1.</t>
    </r>
    <r>
      <rPr>
        <sz val="13.5"/>
        <color indexed="8"/>
        <rFont val="Times New Roman"/>
        <family val="1"/>
      </rPr>
      <t xml:space="preserve"> Организация социального патронажа семей и несовершеннолетних, находящихся в социально-опасном положении</t>
    </r>
  </si>
  <si>
    <r>
      <rPr>
        <b/>
        <u val="single"/>
        <sz val="13.5"/>
        <color indexed="8"/>
        <rFont val="Times New Roman"/>
        <family val="1"/>
      </rPr>
      <t>Основное мероприятие 2.</t>
    </r>
    <r>
      <rPr>
        <sz val="13.5"/>
        <color indexed="8"/>
        <rFont val="Times New Roman"/>
        <family val="1"/>
      </rPr>
      <t xml:space="preserve"> Укрепление материально технической базы для организации внеурочной занятости подростков в общеобразовательных учреждениях</t>
    </r>
  </si>
  <si>
    <r>
      <rPr>
        <b/>
        <u val="single"/>
        <sz val="13.5"/>
        <color indexed="8"/>
        <rFont val="Times New Roman"/>
        <family val="1"/>
      </rPr>
      <t>Основное мероприятие 3.</t>
    </r>
    <r>
      <rPr>
        <sz val="13.5"/>
        <color indexed="8"/>
        <rFont val="Times New Roman"/>
        <family val="1"/>
      </rPr>
      <t xml:space="preserve"> Проведение профилактических рейдов в неблагополучные семьи ив семьи подростков с девиантным поведением.</t>
    </r>
  </si>
  <si>
    <r>
      <rPr>
        <b/>
        <u val="single"/>
        <sz val="13.5"/>
        <color indexed="8"/>
        <rFont val="Times New Roman"/>
        <family val="1"/>
      </rPr>
      <t>Основное мероприятие 4.</t>
    </r>
    <r>
      <rPr>
        <sz val="13.5"/>
        <color indexed="8"/>
        <rFont val="Times New Roman"/>
        <family val="1"/>
      </rPr>
      <t>Проведение профилактических ночных рейдов по соблюдению подростками «Комендантского часа».</t>
    </r>
  </si>
  <si>
    <r>
      <rPr>
        <b/>
        <u val="single"/>
        <sz val="13.5"/>
        <color indexed="8"/>
        <rFont val="Times New Roman"/>
        <family val="1"/>
      </rPr>
      <t>Основное мероприятие 5.</t>
    </r>
    <r>
      <rPr>
        <sz val="13.5"/>
        <color indexed="8"/>
        <rFont val="Times New Roman"/>
        <family val="1"/>
      </rPr>
      <t>Организация и проведение ярмарок вакансий и учебных мест для учащихся общеобразовательных организаций, включая экспресс-тестирование профессиональных склонностей и интересов несовершеннолетних граждан.</t>
    </r>
  </si>
  <si>
    <r>
      <rPr>
        <b/>
        <u val="single"/>
        <sz val="13.5"/>
        <color indexed="8"/>
        <rFont val="Times New Roman"/>
        <family val="1"/>
      </rPr>
      <t>Основное мероприятие 1.</t>
    </r>
    <r>
      <rPr>
        <sz val="13.5"/>
        <color indexed="8"/>
        <rFont val="Times New Roman"/>
        <family val="1"/>
      </rPr>
      <t xml:space="preserve"> Предупреждение рецидивной преступности</t>
    </r>
  </si>
  <si>
    <r>
      <rPr>
        <b/>
        <u val="single"/>
        <sz val="13.5"/>
        <color indexed="8"/>
        <rFont val="Times New Roman"/>
        <family val="1"/>
      </rPr>
      <t>Основное мероприятие 2</t>
    </r>
    <r>
      <rPr>
        <sz val="13.5"/>
        <color indexed="8"/>
        <rFont val="Times New Roman"/>
        <family val="1"/>
      </rPr>
      <t>. Повышение уровня социально полезной занятости лиц, освободившихся из мест лишения свободы, а так же состоящих на профилактических учетах в ОМВД по Панинскому району и Аннинскому МФ ФКУ УИИ УФСИН России по Воронежской области</t>
    </r>
  </si>
  <si>
    <r>
      <rPr>
        <b/>
        <u val="single"/>
        <sz val="13.5"/>
        <color indexed="8"/>
        <rFont val="Times New Roman"/>
        <family val="1"/>
      </rPr>
      <t>Основное мероприятие 3</t>
    </r>
    <r>
      <rPr>
        <sz val="13.5"/>
        <color indexed="8"/>
        <rFont val="Times New Roman"/>
        <family val="1"/>
      </rPr>
      <t>. Своевременная постановка на учет и регистрация лиц, освободившихся из мест лишения свободы по месту пребывания а так же осужденных к наказаниям не связанных с лишением свободы</t>
    </r>
  </si>
  <si>
    <r>
      <rPr>
        <b/>
        <u val="single"/>
        <sz val="13.5"/>
        <color indexed="8"/>
        <rFont val="Times New Roman"/>
        <family val="1"/>
      </rPr>
      <t>Основное мероприятие 4</t>
    </r>
    <r>
      <rPr>
        <sz val="13.5"/>
        <color indexed="8"/>
        <rFont val="Times New Roman"/>
        <family val="1"/>
      </rPr>
      <t>. Социально юридическое сопровождение несовершеннолетних и молодежи освободившихся из мест лишения свободы по месту пребывания, а так же осужденных к наказаниям не связанных с лишением свободы</t>
    </r>
  </si>
  <si>
    <r>
      <rPr>
        <b/>
        <u val="single"/>
        <sz val="13.5"/>
        <color indexed="8"/>
        <rFont val="Times New Roman"/>
        <family val="1"/>
      </rPr>
      <t>Основное мероприятие 5</t>
    </r>
    <r>
      <rPr>
        <sz val="13.5"/>
        <color indexed="8"/>
        <rFont val="Times New Roman"/>
        <family val="1"/>
      </rPr>
      <t xml:space="preserve">. Организация профориентационной работы и содействия трудоустройству лиц освободившихся из мест лишения свободы, а так же несовершеннолетних </t>
    </r>
  </si>
  <si>
    <r>
      <t xml:space="preserve">Основное мероприятие 6. </t>
    </r>
    <r>
      <rPr>
        <sz val="13.5"/>
        <color indexed="8"/>
        <rFont val="Times New Roman"/>
        <family val="1"/>
      </rPr>
      <t>Организация оздоровления и отдыха семей и несовершеннолетних, находящихся в социально опасном положении</t>
    </r>
  </si>
  <si>
    <r>
      <rPr>
        <b/>
        <u val="single"/>
        <sz val="13.5"/>
        <color indexed="8"/>
        <rFont val="Times New Roman"/>
        <family val="1"/>
      </rPr>
      <t>Основное мероприятие 7</t>
    </r>
    <r>
      <rPr>
        <sz val="13.5"/>
        <color indexed="8"/>
        <rFont val="Times New Roman"/>
        <family val="1"/>
      </rPr>
      <t>. Организация районного месячника по профилактике табакокурения среди учащихся образовательных учреждений Панинского муниципального района</t>
    </r>
  </si>
  <si>
    <r>
      <rPr>
        <b/>
        <u val="single"/>
        <sz val="13.5"/>
        <color indexed="8"/>
        <rFont val="Times New Roman"/>
        <family val="1"/>
      </rPr>
      <t>Основное мероприятие 8.</t>
    </r>
    <r>
      <rPr>
        <sz val="13.5"/>
        <color indexed="8"/>
        <rFont val="Times New Roman"/>
        <family val="1"/>
      </rPr>
      <t xml:space="preserve"> Проведение соревнований по различным видам спорта.</t>
    </r>
  </si>
  <si>
    <t>Численность обучающихся принявших участие в психологическом тестирование на выявление и скрытую предрасположенность к употреблению ПАВ  (%)</t>
  </si>
  <si>
    <t>Количество   временно трудоустройстроенных  несовершеннолетних  граждан в возрасте от 14 до 18 лет в свободное от учебы время, безработных граждан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впервые;</t>
  </si>
  <si>
    <t xml:space="preserve"> Количество проведенных мероприятий со школьниками по вопросам безопасности дорожного движения</t>
  </si>
  <si>
    <t>Количество распространенных светоотражающих наклеевк</t>
  </si>
  <si>
    <t>Количество проведенных мероприятий по воспитанию патриотизма, нравственности и уважению к правам о свободам человека.</t>
  </si>
  <si>
    <t>Количечество профилактических рейдов в неблагополучные семьи и семьи подростков с девиантным поведением</t>
  </si>
  <si>
    <t>Количество проведенных мероприятий по профилактике табакокурения и никотин содержащих смесей среди уащихся ОО</t>
  </si>
  <si>
    <t>Количество соревнований проведенных по различным видам спорта</t>
  </si>
  <si>
    <t>«Обеспечение общественного порядка и противодействие преступности на 2019-2024 гг»</t>
  </si>
  <si>
    <t>Профилактика  правонарушений и обеспечение  общественного порядка и безопасности граждан на территории Панинского района;</t>
  </si>
  <si>
    <t>Результатом  реализации программных мероприятий является временное трудоустройства несовершеннолетних граждан в возрасте от 14 до 18 лет в свободное от учебы время, безработных граждан испытывающих трудности в поиске работы, безработных граждан в возрасте от 18 до 20 лет, имеющих среднее профессиональное образование и ищущих работу . В целях безопасности дорожного движения распространенны светоотражающие наклеевки.Конкретные результаты реализации программы  за отчетный период достигнуты.</t>
  </si>
  <si>
    <t>111,8 тыс.  руб. было израсходованно из местного бюджета на реализацию программы. Из них 81,8 тыс. руб. на организацию временного трудоустройства несовершеннолетних граждан в возрасте от 14 до 18 лет в свободное от учебы время, безработных граждан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впервые;  и 30,0 тыс. руб. на распространение светоотражающих наклеек.</t>
  </si>
  <si>
    <t>Все плановые значения достигнуты</t>
  </si>
  <si>
    <t xml:space="preserve"> Постановление от30.12.2020 №565 О внесении изменений в постановление администрации Панинского муниципального района Воронежской области от 14.11.2018№374 "Об утверждении муниципальной программы Панинского муниципального района "Обеспечение общественного порядка и противодействие преступности на 2019-2024 годы" (в редакции постановления администрации Панинского муниципального района Воронежской области от 30.12.2019№650)</t>
  </si>
  <si>
    <t>Программа  выполняется эффективно.</t>
  </si>
  <si>
    <t>Всего за 2020 год  - 43864,9 тыс.рублей,  в том числе а счет средств:  федерального бюджета - 0,0 тыс.руб;  областного бюджета - 1467,25 тыс.руб.,                  местного бюджета -42397,6  тыс.руб.</t>
  </si>
  <si>
    <t>10 молодых семей получили свидетельство о праве на получение социальной выплаты на приобретение жилого помещения или строительство индивидуального жилого дома;  12 поселений получили субсидии на реализацию мероприятий в сфере уличного освещения; 4 поселения получили субсидии на реализацию мероприятий в сфере актуализации документов территориального планирования; отремонтировано 36,38 км автомобильных дорог местного значения; финансирование строительства объектов «Стадион по ул. Гребенникова, 1А в р.п. Панино Панинского муниципального района Воронежской области», «Реконструкция водопроводных сетей и сооружений в р.п. Перелешинский Панинского района Воронежской области»; произведен ремонт крыши, подвала, электрической проводки администрации Панинского муниципального района Воронежской области; установка гаражных боксов;</t>
  </si>
  <si>
    <t>Всего за 2020 год  152898,8  тыс.руб. в том числе: за счет федерального бюджета - 17397,7 тыс.руб.,     областного бюджета - 121563,6 тыс.руб.,   местного бюджета - 13937,6 тыс.руб.,   внебюджетные источники- 0 тыс.рублей</t>
  </si>
  <si>
    <t>3. Муниципальная программа Панинского муниципального района «Обеспечение доступным и комфортным жильем и коммунальными услугами населения Панинского муниципального района»</t>
  </si>
  <si>
    <t>1) Постановление администрации Панинского муниципального района от 12.02.2020 № 35 «О внесении изменений в постановление администрации Панинского муниципального района Воронежской области от 22.10.2019 № 425 «Об утверждении муниципальной программы Панинского муниципального района Воронежской области «Обеспечение доступным и комфортным жильем и коммунальными услугами населения Панинского муниципального района», (в редакции постановления алминистрации Панинского муниципального района Воронежской области от 22.10.2019 № 425)                                                                                                                                                                                            2) Постановление администрации Панинского муниципального района от 04.12.2020 № 516 «О внесении изменений в постановление администрации Панинского муниципального района Воронежской области от 22.10.2019 № 425 «Об утверждении муниципальной программы Панинского муниципального района Воронежской области «Обеспечение доступным и комфортным жильем и коммунальными услугами населения Панинского муниципального района», (в редакции постановления алминистрации Панинского муниципального района Воронежской области от 12.02.2020 №35)                                                                                                                                                                                         3) Постановление администрации Панинского муниципального района от 30.12.2020 № 563 «О внесении изменений в постановление администрации Панинского муниципального района Воронежской области от 22.10.2019 № 425 «Об утверждении муниципальной программы Панинского муниципального района Воронежской области «Обеспечение доступным и комфортным жильем и коммунальными услугами населения Панинского муниципального района», (в редакции постановления алминистрации Панинского муниципального района Воронежской области от 04.12.2020 № 516)</t>
  </si>
  <si>
    <t>Всего  за 2020 год 7747,9  тыс. руб. в том числе за счет средств:   федерального бюджета - 410,23 тыс.руб.;  областного бюджета - 2560,45 тыс.руб.,         местного бюджета - 4776,35  тыс.руб.</t>
  </si>
  <si>
    <t>Индекс производства продукции сельского хозяйства в хозяйствах всех категорий, в % к 2016</t>
  </si>
  <si>
    <t>Рост объемов производства молока в с/х предприятиях и крестьянских (фермерских) хозяйствах, в % к 2016</t>
  </si>
  <si>
    <t>Рост объемов производства мяса скота и птицы в сельскохозяйственных предприятиях и К(Ф)Х, в % к 2016</t>
  </si>
  <si>
    <t>создание необходимых условий для работы  общеобразовательного учреждению (МБОУ Панинская СОШ,МБОУ Октябрьская ООШ)</t>
  </si>
  <si>
    <t>1.Муниципальная программа Панинского муниципального района «Развитие образования»</t>
  </si>
  <si>
    <t>Доля граждан, систематически занимающихся физической культурой и спортом, в общей численности населения</t>
  </si>
  <si>
    <t>Доля населения, принявшего участие в выполнении нормативов испытаний (тестов) Всероссийского физкультурно– спортивного комплекса «Готов к труду и обороне» (ГТО), в общей численности населения</t>
  </si>
  <si>
    <t xml:space="preserve">Количество проведённых физкультурно-массовых, оздоровительных и спортивных мероприятий на территории района </t>
  </si>
  <si>
    <t>7. Муниципальная программа Панинского муниципального района «Развитие физической культуры и спорта»</t>
  </si>
  <si>
    <t>Доля детей и молодёжи(3-29 лет),систематически занимающихся физкультурой и спортом 55,58%;доля граждан среднего возраста(женщины 30-54 лет,мужчины 30-59 лет),систематически занимающихся физкультурой и спортом 29,75%;доля граждан старшего возраста(женщины 55-79 лет,мужчины 60-79 лет),систематически занимающихся физкультурой и спортом 36,73%. Уровень обеспеченности граждан спортивными сооружениями исходя из единовременной пропускной способности объектов спорта 100%. Закуплено спортивное оборудование.</t>
  </si>
  <si>
    <t>Всего за 2020 год  израсходовано 6833,4 тыс.руб, в том числе из местного бюджета  6833,4 тыс.руб., а именно:    - организация и проведение физкультурно-оздоровительной и спортивно-массовой работы с обучающимися-110,8 тыс.руб.;                                                 - участие в областных и всероссийских спортивно-массовых мероприятиях-815,0 тыс.руб.;                                      -укрепление учебно-спортивной и материально-технической базы детско-юношеского спорта;Финансовое обеспечение деятельности объектов физической культуры и спорта-5907,6 тыс.руб.</t>
  </si>
  <si>
    <t>уровень обеспеченности эффективной деятельности отдела опеки с целью выполнения поставленных целей и задач</t>
  </si>
  <si>
    <t xml:space="preserve">обеспечение высокого качества образования в соответствии с меняющимися запросами населения и перспективными задачами развития общества и экономики; повышение эффективности реализации молодежной политики в интересах инновационного социально ориентированного развития страны;
cоздание условий для успешной социализации и эффективной самореализации детей, нуждающихся в особой заботе государства.
усиление влияния органа местного самоуправления и общественных институтов в профилактике правонарушений и борьбе с преступностью, укрепление правопорядка и общественной безопасности на территории Панинского района.
</t>
  </si>
  <si>
    <t>cоздание условий для успешной социализации и эффективной самореализации детей, нуждающихся в особой заботе государства.</t>
  </si>
  <si>
    <t>усиление влияния органа местного самоуправления и общественных институтов в профилактике правонарушений и борьбе с преступностью, укрепление правопорядка и общественной безопасности на территории Панинского района.</t>
  </si>
  <si>
    <t>Всего 275785,84 тыс.руб.в том числе за счет средств: федерального бюджета - 10139,0   тыс.руб., областного бюджета - 191924,34  тыс.руб.,   местного бюджета - 73722,5 тыс.руб., внебюджетнных источников -0 тыс. руб.</t>
  </si>
  <si>
    <t>Постановление администрации Панинского муниципального района  от 12.11.2019  № 553  "Об утверждении муниципальной программы Панинского муниципального района Воронежской области «Развитие физической культуры и спорта» ( в редакции от 30.12.2020 № 560)</t>
  </si>
  <si>
    <t>5.Муниципальная программа Панинского муниципального района Воронежской области  «Развитие культуры и туризма»</t>
  </si>
  <si>
    <t xml:space="preserve">1Реализация стратегической роли культуры как духовно-нравственного основания развития личности и государства, единства российского общества, а также развитие туризма для приобщения граждан к мировому культурному и природному наследию.
2Обеспечить доступ населения Панинского муниципального района к ценностям культуры и свободы творчества в сфере культуры.
3Формирование культурно-образовательной среды, отвечающей современным требованиям.
4Создать условия для развития  библиотечного и музейного дела.
5Совершенствование информационного обеспечения мероприятий. </t>
  </si>
  <si>
    <t xml:space="preserve">  Расходы консолидированного бюджета муниципального района на культуру в расчете на одного жителя составили 2157,2 руб.                                   Количество численности участников культурно-досуговых мероприятий составило 128983 человека.                                                                 Число проведенных культурно-досуговых мероприятий составило 1900 ед.                                      В 2020 году к библиотекам, подключенных к сети «Интернет», добавилось еще 2 библиотеки.                                                                             Филиал МБУК "МДКиД" Кинотеатр "Восток"оборудован спец. оборудованием для малоподвижных групп на сумму 588,8 т.р.   Приобретенно музыкальное и световое оборудование для филиала МБУК "МДКиД" Перелешинский СДК на сумму 707,9 т.р.</t>
  </si>
  <si>
    <t xml:space="preserve">Фактически исполнение в 2020 году на реализацию муниципальной программы составило  – 44284тыс. рублей, в том числе:
Федеральный бюджет-  5094,0 тыс. рублей;
Областной бюджет- 1701,3  тыс. рублей;
Бюджет муниципального района- 37488,6 тыс. рублей;
Внебюджетные фонды –0 тысяч рублей.
</t>
  </si>
  <si>
    <t>Постановление администрации Панинского мунципального района Воронежской области от 15.10.2019 №413 "Об утверждении муниципальной программы Панинского муницпального района Воронежской области "Развитие культуры и туризма" (в редакции от 30.12.2020 №561)</t>
  </si>
  <si>
    <t>Расходы консолидированного бюджета муниципального района на культуру в расчете на одного жителя.</t>
  </si>
  <si>
    <t xml:space="preserve">  Охват детей и молодежи 6-18 лет образовательными программами детской школы искуств Панинского муниципального района.                           </t>
  </si>
  <si>
    <t xml:space="preserve">   1.Увеличение кол-ва численности участников культурно- массовых мероприятий.                       </t>
  </si>
  <si>
    <t xml:space="preserve">2. Увеличение числа проведенных культурных мероприятий .     </t>
  </si>
  <si>
    <t xml:space="preserve">2.Увеличение доли массовых библиотек, подключенных к сети "Интернет", в общем количестве библиотек Панинского муниципального района            </t>
  </si>
  <si>
    <t xml:space="preserve">1. Увеличение библиографических записей в электронных каталогах и картотеках общедоступных библиотек Панинского муниципального района.                                     </t>
  </si>
  <si>
    <t>Подготовка отчетности, ведение бухучета, сбор информации.Отсутствие просроченной кредиторской задолженности по уплате налогов, сборов.</t>
  </si>
  <si>
    <t>Выставление счетов и отражение оплаты в учетных системах(своевремменое исполнение).</t>
  </si>
  <si>
    <t>Увеличение объема туристического потока</t>
  </si>
  <si>
    <t>Обновлена МТБ для реализацмии программ цифрового и гуманитарного профилей в МБОУ Панинская СОШ, создан центр цифровой образовательной среды  в МБОУ Панинская СОШ. Поставлено оборудование для увеличения скорости интернета в МКОУ Криушанская СОШ, МКОУ Лимановская СОШ, МКОУ Краснолимановская ООШ, МКОУ Тойдинская СОШ, МКОУ  Чернавская СОШ. Произведен капитальный ремонт крыши  по программе 50х50 в МКОУ Криушанская СОШ, МКОУ Ивановская СОШ.</t>
  </si>
  <si>
    <t>Постановление администрации Панинского муниципального района  от 14.10.2019  № 400  "Об утверждении муниципальной программы Панинского муниципального района Воронежской области «Развитие образования» ( в редакции от 30.12.2020  № 649)</t>
  </si>
  <si>
    <r>
      <t xml:space="preserve">В рамках программы:                                                                                </t>
    </r>
    <r>
      <rPr>
        <b/>
        <sz val="12"/>
        <rFont val="Times New Roman"/>
        <family val="1"/>
      </rPr>
      <t>По подпрограмме  "Развитие и поддержка малого и среднего предпринимательства</t>
    </r>
    <r>
      <rPr>
        <sz val="12"/>
        <rFont val="Times New Roman"/>
        <family val="1"/>
      </rPr>
      <t xml:space="preserve">" осуществлялась финансовая, имущественная и консультационная поддержка субъектов малого и среднего предпринимательства и самозанятых граждан. В результате  выдано субсидий 4 субъектам малого и среднего предпринимательства на сумму 2400 тыс.руб, в рамках финансовой поддержки создано   4 рабочих места. В рамках имущественной поддержки приобретен автомобиль для  обеспечения услугами торговли жителей отдаленных населенных пунктов на сумму 1802,5 тыс.рублей.                                                                                            </t>
    </r>
    <r>
      <rPr>
        <b/>
        <sz val="12"/>
        <rFont val="Times New Roman"/>
        <family val="1"/>
      </rPr>
      <t xml:space="preserve">По подпрограмме "Развитие сельского хазяйства и регулирования рынков сельскохозяйственной продукции, сырья и продовольствия": </t>
    </r>
    <r>
      <rPr>
        <sz val="12"/>
        <rFont val="Times New Roman"/>
        <family val="1"/>
      </rPr>
      <t xml:space="preserve">провели 1 семинар, 2 с/х ярмарок и принимали участие в  областных выставках, семинарах и прочих научно-практических мероприятиях,   создано 20 рабочих мест,  За 12 месяцев текущего года в  сельхозпредприятиях и КФХ района произведено зерна -271тыс.тн.,сах.свеклы-348,3 тыс.тн., подсолнечника-30,67 тыс.тн.)                                                             По подпрограмме "Комплексное развитие сельских территорий на период 2020-2025 годов" 1 человек улучшил жилищные условия, за счет получения социальных выплат ( федеральные средства - 410,23 тыс.руб, областные средства - 720,35 тыс.руб, местный бюджет - 68,52 тыс.рублей)    </t>
    </r>
    <r>
      <rPr>
        <b/>
        <sz val="12"/>
        <rFont val="Times New Roman"/>
        <family val="1"/>
      </rPr>
      <t>По подпрограмме  "Защита прав потребителей на территории Панинского муниципального района Воронежской области"</t>
    </r>
    <r>
      <rPr>
        <sz val="12"/>
        <rFont val="Times New Roman"/>
        <family val="1"/>
      </rPr>
      <t xml:space="preserve"> иготовлен стенд для размещения в здании администрации Панинского муниципального района информации в сферезащиты прав потребителей и в смежных отраслях права, проведено информирование населения через СМИ и на официальном сайте администрации Панинского муниципального района информации о некачественных и опасных товарах и услугах в случае обнаружения их на потребительском рынке, о типичных нарушениях прав потребителей, нормах действующего законодательства РФ в сфере защиты прав потребителей и в смежных отраслях права в количестве 11 единиц</t>
    </r>
  </si>
  <si>
    <t xml:space="preserve">Отчет
о ходе реализации муниципальных программ администрации Панинского муниципального района
(финансирование программ) за  2020 г.
</t>
  </si>
  <si>
    <t>Исп. Щербакова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</si>
</sst>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-* #,##0.000_р_._-;\-* #,##0.000_р_._-;_-* &quot;-&quot;??_р_._-;_-@_-"/>
    <numFmt numFmtId="191" formatCode="_-* #,##0.0_р_._-;\-* #,##0.0_р_._-;_-* &quot;-&quot;??_р_._-;_-@_-"/>
    <numFmt numFmtId="192" formatCode="_-* #,##0_р_._-;\-* #,##0_р_._-;_-* &quot;-&quot;??_р_._-;_-@_-"/>
    <numFmt numFmtId="193" formatCode="0.00000000"/>
    <numFmt numFmtId="194" formatCode="0.0%"/>
    <numFmt numFmtId="195" formatCode="#,##0.0&quot;р.&quot;;[Red]\-#,##0.0&quot;р.&quot;"/>
    <numFmt numFmtId="196" formatCode="[$-FC19]d\ mmmm\ yyyy\ &quot;г.&quot;"/>
    <numFmt numFmtId="197" formatCode="#,##0.00&quot;р.&quot;"/>
    <numFmt numFmtId="198" formatCode="#,##0.00_ ;\-#,##0.00\ "/>
    <numFmt numFmtId="199" formatCode="0.000000000"/>
    <numFmt numFmtId="200" formatCode="#,##0.0"/>
    <numFmt numFmtId="201" formatCode="#,##0.00_р_."/>
    <numFmt numFmtId="202" formatCode="#,##0.0&quot;р.&quot;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u val="single"/>
      <sz val="13.5"/>
      <color indexed="8"/>
      <name val="Times New Roman"/>
      <family val="1"/>
    </font>
    <font>
      <u val="single"/>
      <sz val="13.5"/>
      <color indexed="8"/>
      <name val="Times New Roman"/>
      <family val="1"/>
    </font>
    <font>
      <u val="single"/>
      <sz val="13.5"/>
      <name val="Times New Roman"/>
      <family val="1"/>
    </font>
    <font>
      <b/>
      <u val="single"/>
      <sz val="13.5"/>
      <name val="Times New Roman"/>
      <family val="1"/>
    </font>
    <font>
      <sz val="13.5"/>
      <color indexed="10"/>
      <name val="Times New Roman"/>
      <family val="1"/>
    </font>
    <font>
      <sz val="13.5"/>
      <name val="Calibri"/>
      <family val="2"/>
    </font>
    <font>
      <sz val="20"/>
      <color indexed="8"/>
      <name val="Times New Roman"/>
      <family val="1"/>
    </font>
    <font>
      <b/>
      <sz val="10"/>
      <color indexed="10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5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3.5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3"/>
      <color theme="1"/>
      <name val="Times New Roman"/>
      <family val="1"/>
    </font>
    <font>
      <sz val="13.5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20"/>
      <color theme="1"/>
      <name val="Calibri"/>
      <family val="2"/>
    </font>
    <font>
      <sz val="11"/>
      <color theme="1"/>
      <name val="Times New Roman"/>
      <family val="1"/>
    </font>
    <font>
      <sz val="13.5"/>
      <color theme="1"/>
      <name val="Times New Roman"/>
      <family val="1"/>
    </font>
    <font>
      <b/>
      <u val="single"/>
      <sz val="13.5"/>
      <color theme="1"/>
      <name val="Times New Roman"/>
      <family val="1"/>
    </font>
    <font>
      <b/>
      <sz val="13.5"/>
      <color theme="1"/>
      <name val="Times New Roman"/>
      <family val="1"/>
    </font>
    <font>
      <b/>
      <sz val="16"/>
      <color theme="1"/>
      <name val="Times New Roman"/>
      <family val="1"/>
    </font>
    <font>
      <sz val="13.5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1" applyNumberFormat="0" applyAlignment="0" applyProtection="0"/>
    <xf numFmtId="0" fontId="68" fillId="26" borderId="2" applyNumberFormat="0" applyAlignment="0" applyProtection="0"/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43" fillId="0" borderId="0">
      <alignment/>
      <protection/>
    </xf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3" fillId="31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5" fillId="32" borderId="0" xfId="0" applyFont="1" applyFill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32" borderId="0" xfId="0" applyFont="1" applyFill="1" applyAlignment="1">
      <alignment/>
    </xf>
    <xf numFmtId="0" fontId="8" fillId="33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0" fillId="33" borderId="0" xfId="0" applyFont="1" applyFill="1" applyAlignment="1">
      <alignment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12" fillId="33" borderId="0" xfId="0" applyFont="1" applyFill="1" applyAlignment="1">
      <alignment/>
    </xf>
    <xf numFmtId="0" fontId="9" fillId="32" borderId="0" xfId="0" applyFont="1" applyFill="1" applyAlignment="1">
      <alignment/>
    </xf>
    <xf numFmtId="0" fontId="84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189" fontId="4" fillId="0" borderId="0" xfId="0" applyNumberFormat="1" applyFont="1" applyFill="1" applyBorder="1" applyAlignment="1">
      <alignment horizontal="center" vertical="top" wrapText="1"/>
    </xf>
    <xf numFmtId="0" fontId="86" fillId="0" borderId="0" xfId="0" applyFont="1" applyFill="1" applyAlignment="1">
      <alignment/>
    </xf>
    <xf numFmtId="0" fontId="86" fillId="0" borderId="0" xfId="0" applyFont="1" applyFill="1" applyAlignment="1">
      <alignment vertical="top" wrapText="1"/>
    </xf>
    <xf numFmtId="0" fontId="86" fillId="0" borderId="0" xfId="0" applyFont="1" applyFill="1" applyAlignment="1">
      <alignment horizontal="center"/>
    </xf>
    <xf numFmtId="2" fontId="86" fillId="0" borderId="0" xfId="0" applyNumberFormat="1" applyFont="1" applyFill="1" applyAlignment="1">
      <alignment/>
    </xf>
    <xf numFmtId="0" fontId="86" fillId="0" borderId="12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left" vertical="top" wrapText="1"/>
    </xf>
    <xf numFmtId="198" fontId="20" fillId="0" borderId="13" xfId="0" applyNumberFormat="1" applyFont="1" applyFill="1" applyBorder="1" applyAlignment="1">
      <alignment horizontal="center" vertical="top"/>
    </xf>
    <xf numFmtId="0" fontId="20" fillId="0" borderId="13" xfId="0" applyNumberFormat="1" applyFont="1" applyFill="1" applyBorder="1" applyAlignment="1">
      <alignment horizontal="center" vertical="top"/>
    </xf>
    <xf numFmtId="3" fontId="20" fillId="0" borderId="13" xfId="0" applyNumberFormat="1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 wrapText="1"/>
    </xf>
    <xf numFmtId="189" fontId="21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0" fontId="87" fillId="0" borderId="0" xfId="0" applyFont="1" applyFill="1" applyAlignment="1">
      <alignment/>
    </xf>
    <xf numFmtId="0" fontId="17" fillId="0" borderId="0" xfId="0" applyFont="1" applyFill="1" applyAlignment="1">
      <alignment wrapText="1"/>
    </xf>
    <xf numFmtId="0" fontId="87" fillId="0" borderId="0" xfId="0" applyFont="1" applyFill="1" applyAlignment="1">
      <alignment horizontal="center"/>
    </xf>
    <xf numFmtId="0" fontId="88" fillId="0" borderId="0" xfId="0" applyFont="1" applyFill="1" applyAlignment="1">
      <alignment/>
    </xf>
    <xf numFmtId="0" fontId="89" fillId="0" borderId="0" xfId="0" applyFont="1" applyFill="1" applyAlignment="1">
      <alignment/>
    </xf>
    <xf numFmtId="0" fontId="30" fillId="0" borderId="0" xfId="0" applyFont="1" applyFill="1" applyAlignment="1">
      <alignment horizontal="left" vertical="top" wrapText="1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left" wrapText="1"/>
    </xf>
    <xf numFmtId="0" fontId="90" fillId="0" borderId="0" xfId="0" applyFont="1" applyFill="1" applyAlignment="1">
      <alignment horizontal="center"/>
    </xf>
    <xf numFmtId="0" fontId="9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23" fillId="0" borderId="10" xfId="0" applyFont="1" applyFill="1" applyBorder="1" applyAlignment="1">
      <alignment vertical="top" wrapText="1"/>
    </xf>
    <xf numFmtId="0" fontId="91" fillId="0" borderId="10" xfId="0" applyFont="1" applyFill="1" applyBorder="1" applyAlignment="1">
      <alignment horizontal="justify"/>
    </xf>
    <xf numFmtId="0" fontId="86" fillId="0" borderId="10" xfId="0" applyFont="1" applyFill="1" applyBorder="1" applyAlignment="1">
      <alignment horizontal="center" vertical="top"/>
    </xf>
    <xf numFmtId="0" fontId="0" fillId="6" borderId="0" xfId="0" applyFill="1" applyAlignment="1">
      <alignment/>
    </xf>
    <xf numFmtId="0" fontId="33" fillId="6" borderId="10" xfId="0" applyFont="1" applyFill="1" applyBorder="1" applyAlignment="1">
      <alignment horizontal="center" vertical="center" wrapText="1"/>
    </xf>
    <xf numFmtId="0" fontId="32" fillId="6" borderId="10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center" vertical="top" wrapText="1"/>
    </xf>
    <xf numFmtId="189" fontId="3" fillId="6" borderId="10" xfId="0" applyNumberFormat="1" applyFont="1" applyFill="1" applyBorder="1" applyAlignment="1">
      <alignment horizontal="center" vertical="top"/>
    </xf>
    <xf numFmtId="0" fontId="34" fillId="6" borderId="10" xfId="0" applyFont="1" applyFill="1" applyBorder="1" applyAlignment="1">
      <alignment horizontal="left" vertical="top" wrapText="1"/>
    </xf>
    <xf numFmtId="0" fontId="17" fillId="6" borderId="10" xfId="0" applyFont="1" applyFill="1" applyBorder="1" applyAlignment="1">
      <alignment horizontal="center" vertical="top" wrapText="1"/>
    </xf>
    <xf numFmtId="189" fontId="17" fillId="6" borderId="10" xfId="0" applyNumberFormat="1" applyFont="1" applyFill="1" applyBorder="1" applyAlignment="1">
      <alignment horizontal="center" vertical="top" wrapText="1"/>
    </xf>
    <xf numFmtId="0" fontId="32" fillId="6" borderId="10" xfId="0" applyFont="1" applyFill="1" applyBorder="1" applyAlignment="1">
      <alignment horizontal="center" vertical="top" wrapText="1"/>
    </xf>
    <xf numFmtId="189" fontId="32" fillId="6" borderId="10" xfId="0" applyNumberFormat="1" applyFont="1" applyFill="1" applyBorder="1" applyAlignment="1">
      <alignment horizontal="center" vertical="top" wrapText="1"/>
    </xf>
    <xf numFmtId="0" fontId="35" fillId="6" borderId="10" xfId="0" applyFont="1" applyFill="1" applyBorder="1" applyAlignment="1">
      <alignment horizontal="center" vertical="top" wrapText="1"/>
    </xf>
    <xf numFmtId="0" fontId="32" fillId="6" borderId="10" xfId="0" applyNumberFormat="1" applyFont="1" applyFill="1" applyBorder="1" applyAlignment="1">
      <alignment horizontal="left" vertical="top" wrapText="1"/>
    </xf>
    <xf numFmtId="0" fontId="32" fillId="6" borderId="10" xfId="0" applyNumberFormat="1" applyFont="1" applyFill="1" applyBorder="1" applyAlignment="1">
      <alignment horizontal="center" vertical="top" wrapText="1"/>
    </xf>
    <xf numFmtId="49" fontId="3" fillId="6" borderId="10" xfId="0" applyNumberFormat="1" applyFont="1" applyFill="1" applyBorder="1" applyAlignment="1">
      <alignment horizontal="center" vertical="center" wrapText="1"/>
    </xf>
    <xf numFmtId="0" fontId="36" fillId="6" borderId="10" xfId="0" applyFont="1" applyFill="1" applyBorder="1" applyAlignment="1">
      <alignment horizontal="center" vertical="center" wrapText="1"/>
    </xf>
    <xf numFmtId="49" fontId="36" fillId="6" borderId="10" xfId="0" applyNumberFormat="1" applyFont="1" applyFill="1" applyBorder="1" applyAlignment="1">
      <alignment horizontal="center" vertical="center" wrapText="1"/>
    </xf>
    <xf numFmtId="0" fontId="37" fillId="6" borderId="10" xfId="0" applyFont="1" applyFill="1" applyBorder="1" applyAlignment="1">
      <alignment horizontal="left" vertical="top" wrapText="1"/>
    </xf>
    <xf numFmtId="0" fontId="38" fillId="6" borderId="10" xfId="0" applyFont="1" applyFill="1" applyBorder="1" applyAlignment="1">
      <alignment horizontal="center" vertical="top" wrapText="1"/>
    </xf>
    <xf numFmtId="189" fontId="38" fillId="6" borderId="10" xfId="0" applyNumberFormat="1" applyFont="1" applyFill="1" applyBorder="1" applyAlignment="1">
      <alignment horizontal="center" vertical="top"/>
    </xf>
    <xf numFmtId="0" fontId="39" fillId="6" borderId="10" xfId="0" applyFont="1" applyFill="1" applyBorder="1" applyAlignment="1">
      <alignment horizontal="center" vertical="top" wrapText="1"/>
    </xf>
    <xf numFmtId="0" fontId="21" fillId="34" borderId="10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33" fillId="6" borderId="10" xfId="0" applyFont="1" applyFill="1" applyBorder="1" applyAlignment="1">
      <alignment horizontal="left" vertical="top" wrapText="1"/>
    </xf>
    <xf numFmtId="189" fontId="23" fillId="34" borderId="10" xfId="0" applyNumberFormat="1" applyFont="1" applyFill="1" applyBorder="1" applyAlignment="1">
      <alignment horizontal="center" vertical="top" wrapText="1"/>
    </xf>
    <xf numFmtId="4" fontId="3" fillId="34" borderId="16" xfId="0" applyNumberFormat="1" applyFont="1" applyFill="1" applyBorder="1" applyAlignment="1">
      <alignment horizontal="center" vertical="top" wrapText="1"/>
    </xf>
    <xf numFmtId="0" fontId="23" fillId="34" borderId="10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top" wrapText="1"/>
    </xf>
    <xf numFmtId="189" fontId="20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86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4" fontId="3" fillId="34" borderId="16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89" fontId="20" fillId="0" borderId="10" xfId="0" applyNumberFormat="1" applyFont="1" applyFill="1" applyBorder="1" applyAlignment="1">
      <alignment horizontal="center" vertical="top"/>
    </xf>
    <xf numFmtId="198" fontId="20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center" wrapText="1"/>
    </xf>
    <xf numFmtId="0" fontId="9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top"/>
    </xf>
    <xf numFmtId="49" fontId="91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/>
    </xf>
    <xf numFmtId="0" fontId="91" fillId="0" borderId="10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3" fillId="6" borderId="16" xfId="0" applyNumberFormat="1" applyFont="1" applyFill="1" applyBorder="1" applyAlignment="1">
      <alignment horizontal="center" vertical="top" wrapText="1"/>
    </xf>
    <xf numFmtId="4" fontId="38" fillId="6" borderId="16" xfId="0" applyNumberFormat="1" applyFont="1" applyFill="1" applyBorder="1" applyAlignment="1">
      <alignment horizontal="center" vertical="top" wrapText="1"/>
    </xf>
    <xf numFmtId="0" fontId="91" fillId="0" borderId="10" xfId="0" applyFont="1" applyFill="1" applyBorder="1" applyAlignment="1">
      <alignment horizontal="center" vertical="top"/>
    </xf>
    <xf numFmtId="0" fontId="20" fillId="34" borderId="10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horizontal="center" vertical="top"/>
    </xf>
    <xf numFmtId="0" fontId="20" fillId="34" borderId="10" xfId="0" applyFont="1" applyFill="1" applyBorder="1" applyAlignment="1">
      <alignment vertical="top" wrapText="1"/>
    </xf>
    <xf numFmtId="0" fontId="93" fillId="34" borderId="10" xfId="0" applyFont="1" applyFill="1" applyBorder="1" applyAlignment="1">
      <alignment horizontal="center" vertical="top"/>
    </xf>
    <xf numFmtId="0" fontId="91" fillId="34" borderId="10" xfId="0" applyFont="1" applyFill="1" applyBorder="1" applyAlignment="1">
      <alignment horizontal="center" vertical="top"/>
    </xf>
    <xf numFmtId="2" fontId="91" fillId="34" borderId="10" xfId="0" applyNumberFormat="1" applyFont="1" applyFill="1" applyBorder="1" applyAlignment="1">
      <alignment horizontal="center" vertical="top"/>
    </xf>
    <xf numFmtId="0" fontId="86" fillId="34" borderId="10" xfId="0" applyFont="1" applyFill="1" applyBorder="1" applyAlignment="1">
      <alignment horizontal="center" vertical="top"/>
    </xf>
    <xf numFmtId="189" fontId="21" fillId="34" borderId="10" xfId="0" applyNumberFormat="1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top" wrapText="1"/>
    </xf>
    <xf numFmtId="0" fontId="35" fillId="34" borderId="10" xfId="0" applyFont="1" applyFill="1" applyBorder="1" applyAlignment="1">
      <alignment horizontal="center" vertical="top" wrapText="1"/>
    </xf>
    <xf numFmtId="2" fontId="21" fillId="34" borderId="10" xfId="0" applyNumberFormat="1" applyFont="1" applyFill="1" applyBorder="1" applyAlignment="1">
      <alignment horizontal="center" vertical="top" wrapText="1"/>
    </xf>
    <xf numFmtId="0" fontId="28" fillId="34" borderId="10" xfId="0" applyFont="1" applyFill="1" applyBorder="1" applyAlignment="1">
      <alignment horizontal="center" vertical="top" wrapText="1"/>
    </xf>
    <xf numFmtId="2" fontId="3" fillId="6" borderId="10" xfId="0" applyNumberFormat="1" applyFont="1" applyFill="1" applyBorder="1" applyAlignment="1">
      <alignment horizontal="center" vertical="top"/>
    </xf>
    <xf numFmtId="198" fontId="3" fillId="6" borderId="10" xfId="0" applyNumberFormat="1" applyFont="1" applyFill="1" applyBorder="1" applyAlignment="1">
      <alignment horizontal="center" vertical="top"/>
    </xf>
    <xf numFmtId="49" fontId="21" fillId="0" borderId="10" xfId="0" applyNumberFormat="1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/>
    </xf>
    <xf numFmtId="189" fontId="22" fillId="0" borderId="10" xfId="0" applyNumberFormat="1" applyFont="1" applyFill="1" applyBorder="1" applyAlignment="1">
      <alignment horizontal="center" vertical="top"/>
    </xf>
    <xf numFmtId="189" fontId="23" fillId="0" borderId="10" xfId="0" applyNumberFormat="1" applyFont="1" applyFill="1" applyBorder="1" applyAlignment="1">
      <alignment horizontal="center" vertical="top" wrapText="1"/>
    </xf>
    <xf numFmtId="189" fontId="23" fillId="0" borderId="10" xfId="0" applyNumberFormat="1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center" vertical="top"/>
    </xf>
    <xf numFmtId="0" fontId="29" fillId="0" borderId="10" xfId="0" applyFont="1" applyFill="1" applyBorder="1" applyAlignment="1">
      <alignment horizontal="center" vertical="top"/>
    </xf>
    <xf numFmtId="189" fontId="28" fillId="0" borderId="10" xfId="0" applyNumberFormat="1" applyFont="1" applyFill="1" applyBorder="1" applyAlignment="1">
      <alignment horizontal="center" vertical="center" wrapText="1"/>
    </xf>
    <xf numFmtId="189" fontId="23" fillId="0" borderId="10" xfId="0" applyNumberFormat="1" applyFont="1" applyFill="1" applyBorder="1" applyAlignment="1">
      <alignment horizontal="left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2" fontId="23" fillId="0" borderId="10" xfId="0" applyNumberFormat="1" applyFont="1" applyFill="1" applyBorder="1" applyAlignment="1">
      <alignment horizontal="center" vertical="top"/>
    </xf>
    <xf numFmtId="2" fontId="23" fillId="0" borderId="10" xfId="0" applyNumberFormat="1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49" fontId="23" fillId="0" borderId="10" xfId="53" applyNumberFormat="1" applyFont="1" applyFill="1" applyBorder="1" applyAlignment="1">
      <alignment horizontal="left" vertical="top" wrapText="1"/>
      <protection/>
    </xf>
    <xf numFmtId="0" fontId="21" fillId="0" borderId="18" xfId="0" applyFont="1" applyFill="1" applyBorder="1" applyAlignment="1">
      <alignment horizontal="center" vertical="top" wrapText="1"/>
    </xf>
    <xf numFmtId="0" fontId="91" fillId="0" borderId="10" xfId="0" applyFont="1" applyFill="1" applyBorder="1" applyAlignment="1">
      <alignment horizontal="left" vertical="top" wrapText="1"/>
    </xf>
    <xf numFmtId="0" fontId="91" fillId="0" borderId="10" xfId="0" applyFont="1" applyFill="1" applyBorder="1" applyAlignment="1">
      <alignment horizontal="left" vertical="center" wrapText="1"/>
    </xf>
    <xf numFmtId="0" fontId="93" fillId="34" borderId="10" xfId="0" applyFont="1" applyFill="1" applyBorder="1" applyAlignment="1">
      <alignment horizontal="center" vertical="top" wrapText="1"/>
    </xf>
    <xf numFmtId="0" fontId="91" fillId="34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center" wrapText="1"/>
    </xf>
    <xf numFmtId="16" fontId="21" fillId="0" borderId="10" xfId="0" applyNumberFormat="1" applyFont="1" applyFill="1" applyBorder="1" applyAlignment="1">
      <alignment horizontal="center" vertical="center" wrapText="1"/>
    </xf>
    <xf numFmtId="189" fontId="21" fillId="0" borderId="10" xfId="0" applyNumberFormat="1" applyFont="1" applyFill="1" applyBorder="1" applyAlignment="1">
      <alignment horizontal="center" vertical="top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top" wrapText="1"/>
    </xf>
    <xf numFmtId="0" fontId="21" fillId="34" borderId="17" xfId="0" applyFont="1" applyFill="1" applyBorder="1" applyAlignment="1">
      <alignment horizontal="center" vertical="top" wrapText="1"/>
    </xf>
    <xf numFmtId="0" fontId="94" fillId="35" borderId="10" xfId="0" applyFont="1" applyFill="1" applyBorder="1" applyAlignment="1">
      <alignment horizontal="center" vertical="center" wrapText="1"/>
    </xf>
    <xf numFmtId="189" fontId="3" fillId="35" borderId="10" xfId="0" applyNumberFormat="1" applyFont="1" applyFill="1" applyBorder="1" applyAlignment="1">
      <alignment horizontal="center" vertical="top"/>
    </xf>
    <xf numFmtId="4" fontId="3" fillId="35" borderId="16" xfId="0" applyNumberFormat="1" applyFont="1" applyFill="1" applyBorder="1" applyAlignment="1">
      <alignment horizontal="center" vertical="top" wrapText="1"/>
    </xf>
    <xf numFmtId="0" fontId="34" fillId="35" borderId="10" xfId="0" applyFont="1" applyFill="1" applyBorder="1" applyAlignment="1">
      <alignment horizontal="left" vertical="top" wrapText="1"/>
    </xf>
    <xf numFmtId="0" fontId="17" fillId="35" borderId="10" xfId="0" applyFont="1" applyFill="1" applyBorder="1" applyAlignment="1">
      <alignment horizontal="center" vertical="top" wrapText="1"/>
    </xf>
    <xf numFmtId="1" fontId="23" fillId="34" borderId="10" xfId="0" applyNumberFormat="1" applyFont="1" applyFill="1" applyBorder="1" applyAlignment="1">
      <alignment horizontal="center" vertical="top" wrapText="1"/>
    </xf>
    <xf numFmtId="1" fontId="21" fillId="34" borderId="10" xfId="0" applyNumberFormat="1" applyFont="1" applyFill="1" applyBorder="1" applyAlignment="1">
      <alignment horizontal="center" vertical="top" wrapText="1"/>
    </xf>
    <xf numFmtId="0" fontId="21" fillId="34" borderId="10" xfId="0" applyNumberFormat="1" applyFont="1" applyFill="1" applyBorder="1" applyAlignment="1">
      <alignment horizontal="center" vertical="top" wrapText="1"/>
    </xf>
    <xf numFmtId="0" fontId="20" fillId="34" borderId="17" xfId="0" applyFont="1" applyFill="1" applyBorder="1" applyAlignment="1">
      <alignment horizontal="center" vertical="top" wrapText="1"/>
    </xf>
    <xf numFmtId="0" fontId="38" fillId="35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 wrapText="1"/>
    </xf>
    <xf numFmtId="49" fontId="21" fillId="0" borderId="17" xfId="0" applyNumberFormat="1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vertical="top" wrapText="1"/>
    </xf>
    <xf numFmtId="189" fontId="20" fillId="0" borderId="17" xfId="0" applyNumberFormat="1" applyFont="1" applyFill="1" applyBorder="1" applyAlignment="1">
      <alignment horizontal="center" vertical="top"/>
    </xf>
    <xf numFmtId="9" fontId="23" fillId="0" borderId="10" xfId="0" applyNumberFormat="1" applyFont="1" applyFill="1" applyBorder="1" applyAlignment="1">
      <alignment horizontal="center" vertical="top" wrapText="1"/>
    </xf>
    <xf numFmtId="0" fontId="95" fillId="0" borderId="10" xfId="0" applyFont="1" applyFill="1" applyBorder="1" applyAlignment="1">
      <alignment vertical="top"/>
    </xf>
    <xf numFmtId="0" fontId="95" fillId="0" borderId="10" xfId="0" applyFont="1" applyFill="1" applyBorder="1" applyAlignment="1">
      <alignment/>
    </xf>
    <xf numFmtId="0" fontId="23" fillId="0" borderId="17" xfId="0" applyFont="1" applyFill="1" applyBorder="1" applyAlignment="1">
      <alignment horizontal="left" vertical="top" wrapText="1"/>
    </xf>
    <xf numFmtId="0" fontId="20" fillId="0" borderId="1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horizontal="justify" vertical="top" wrapText="1"/>
    </xf>
    <xf numFmtId="0" fontId="42" fillId="0" borderId="16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96" fillId="0" borderId="0" xfId="0" applyFont="1" applyFill="1" applyAlignment="1">
      <alignment horizontal="left" vertical="top" wrapText="1"/>
    </xf>
    <xf numFmtId="16" fontId="6" fillId="0" borderId="10" xfId="0" applyNumberFormat="1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justify" vertical="top" wrapText="1"/>
    </xf>
    <xf numFmtId="0" fontId="7" fillId="0" borderId="10" xfId="0" applyNumberFormat="1" applyFont="1" applyFill="1" applyBorder="1" applyAlignment="1">
      <alignment vertical="top" wrapText="1"/>
    </xf>
    <xf numFmtId="0" fontId="42" fillId="0" borderId="16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justify" vertical="top" wrapText="1"/>
    </xf>
    <xf numFmtId="0" fontId="17" fillId="0" borderId="10" xfId="0" applyFont="1" applyFill="1" applyBorder="1" applyAlignment="1">
      <alignment horizontal="left" vertical="top" wrapText="1"/>
    </xf>
    <xf numFmtId="0" fontId="32" fillId="6" borderId="13" xfId="0" applyFont="1" applyFill="1" applyBorder="1" applyAlignment="1">
      <alignment horizontal="left" vertical="top" wrapText="1"/>
    </xf>
    <xf numFmtId="0" fontId="32" fillId="6" borderId="13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left" vertical="top" wrapText="1"/>
    </xf>
    <xf numFmtId="0" fontId="23" fillId="36" borderId="10" xfId="0" applyFont="1" applyFill="1" applyBorder="1" applyAlignment="1">
      <alignment horizontal="left" vertical="top" wrapText="1"/>
    </xf>
    <xf numFmtId="0" fontId="23" fillId="0" borderId="19" xfId="0" applyFont="1" applyFill="1" applyBorder="1" applyAlignment="1">
      <alignment horizontal="left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horizontal="center" vertical="top" wrapText="1"/>
    </xf>
    <xf numFmtId="2" fontId="23" fillId="34" borderId="13" xfId="0" applyNumberFormat="1" applyFont="1" applyFill="1" applyBorder="1" applyAlignment="1">
      <alignment horizontal="center" vertical="top" wrapText="1"/>
    </xf>
    <xf numFmtId="2" fontId="23" fillId="34" borderId="10" xfId="0" applyNumberFormat="1" applyFont="1" applyFill="1" applyBorder="1" applyAlignment="1">
      <alignment horizontal="center" vertical="top" wrapText="1"/>
    </xf>
    <xf numFmtId="0" fontId="23" fillId="34" borderId="16" xfId="0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horizontal="center" vertical="top" wrapText="1"/>
    </xf>
    <xf numFmtId="0" fontId="23" fillId="34" borderId="13" xfId="0" applyFont="1" applyFill="1" applyBorder="1" applyAlignment="1">
      <alignment horizontal="center" vertical="top" wrapText="1"/>
    </xf>
    <xf numFmtId="0" fontId="21" fillId="34" borderId="19" xfId="0" applyFont="1" applyFill="1" applyBorder="1" applyAlignment="1">
      <alignment horizontal="center" vertical="top" wrapText="1"/>
    </xf>
    <xf numFmtId="0" fontId="21" fillId="34" borderId="16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/>
    </xf>
    <xf numFmtId="16" fontId="28" fillId="0" borderId="10" xfId="0" applyNumberFormat="1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vertical="top" wrapText="1"/>
    </xf>
    <xf numFmtId="0" fontId="88" fillId="0" borderId="0" xfId="0" applyFont="1" applyFill="1" applyAlignment="1">
      <alignment horizontal="center" vertical="top" wrapText="1"/>
    </xf>
    <xf numFmtId="2" fontId="21" fillId="0" borderId="10" xfId="0" applyNumberFormat="1" applyFont="1" applyFill="1" applyBorder="1" applyAlignment="1">
      <alignment horizontal="center" vertical="top" wrapText="1"/>
    </xf>
    <xf numFmtId="2" fontId="91" fillId="0" borderId="16" xfId="0" applyNumberFormat="1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/>
    </xf>
    <xf numFmtId="0" fontId="23" fillId="0" borderId="16" xfId="0" applyFont="1" applyFill="1" applyBorder="1" applyAlignment="1">
      <alignment horizontal="center" vertical="top"/>
    </xf>
    <xf numFmtId="0" fontId="23" fillId="34" borderId="13" xfId="0" applyFont="1" applyFill="1" applyBorder="1" applyAlignment="1">
      <alignment horizontal="center" vertical="top"/>
    </xf>
    <xf numFmtId="0" fontId="23" fillId="34" borderId="16" xfId="0" applyFont="1" applyFill="1" applyBorder="1" applyAlignment="1">
      <alignment horizontal="center" vertical="top"/>
    </xf>
    <xf numFmtId="4" fontId="3" fillId="34" borderId="13" xfId="0" applyNumberFormat="1" applyFont="1" applyFill="1" applyBorder="1" applyAlignment="1">
      <alignment horizontal="center" vertical="top" wrapText="1"/>
    </xf>
    <xf numFmtId="4" fontId="3" fillId="34" borderId="16" xfId="0" applyNumberFormat="1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189" fontId="20" fillId="0" borderId="13" xfId="0" applyNumberFormat="1" applyFont="1" applyFill="1" applyBorder="1" applyAlignment="1">
      <alignment horizontal="center" vertical="top"/>
    </xf>
    <xf numFmtId="189" fontId="20" fillId="0" borderId="16" xfId="0" applyNumberFormat="1" applyFont="1" applyFill="1" applyBorder="1" applyAlignment="1">
      <alignment horizontal="center" vertical="top"/>
    </xf>
    <xf numFmtId="189" fontId="23" fillId="0" borderId="13" xfId="0" applyNumberFormat="1" applyFont="1" applyFill="1" applyBorder="1" applyAlignment="1">
      <alignment horizontal="center" vertical="top"/>
    </xf>
    <xf numFmtId="189" fontId="23" fillId="0" borderId="16" xfId="0" applyNumberFormat="1" applyFont="1" applyFill="1" applyBorder="1" applyAlignment="1">
      <alignment horizontal="center" vertical="top"/>
    </xf>
    <xf numFmtId="189" fontId="23" fillId="0" borderId="13" xfId="0" applyNumberFormat="1" applyFont="1" applyFill="1" applyBorder="1" applyAlignment="1">
      <alignment horizontal="center" vertical="center" wrapText="1"/>
    </xf>
    <xf numFmtId="189" fontId="23" fillId="0" borderId="16" xfId="0" applyNumberFormat="1" applyFont="1" applyFill="1" applyBorder="1" applyAlignment="1">
      <alignment horizontal="center" vertical="center" wrapText="1"/>
    </xf>
    <xf numFmtId="189" fontId="23" fillId="34" borderId="13" xfId="0" applyNumberFormat="1" applyFont="1" applyFill="1" applyBorder="1" applyAlignment="1">
      <alignment horizontal="center" vertical="top" wrapText="1"/>
    </xf>
    <xf numFmtId="189" fontId="23" fillId="34" borderId="16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30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88" fillId="0" borderId="0" xfId="0" applyFont="1" applyFill="1" applyAlignment="1">
      <alignment horizontal="center"/>
    </xf>
    <xf numFmtId="189" fontId="23" fillId="0" borderId="13" xfId="0" applyNumberFormat="1" applyFont="1" applyFill="1" applyBorder="1" applyAlignment="1">
      <alignment horizontal="center" vertical="top" wrapText="1"/>
    </xf>
    <xf numFmtId="189" fontId="23" fillId="0" borderId="16" xfId="0" applyNumberFormat="1" applyFont="1" applyFill="1" applyBorder="1" applyAlignment="1">
      <alignment horizontal="center" vertical="top" wrapText="1"/>
    </xf>
    <xf numFmtId="189" fontId="28" fillId="0" borderId="13" xfId="0" applyNumberFormat="1" applyFont="1" applyFill="1" applyBorder="1" applyAlignment="1">
      <alignment horizontal="center" vertical="top" wrapText="1"/>
    </xf>
    <xf numFmtId="189" fontId="28" fillId="0" borderId="16" xfId="0" applyNumberFormat="1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7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wrapText="1"/>
    </xf>
    <xf numFmtId="0" fontId="88" fillId="0" borderId="0" xfId="0" applyFont="1" applyFill="1" applyAlignment="1">
      <alignment horizontal="center" vertical="top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6" xfId="0" applyFont="1" applyFill="1" applyBorder="1" applyAlignment="1">
      <alignment horizontal="center" vertical="top" wrapText="1"/>
    </xf>
    <xf numFmtId="0" fontId="20" fillId="34" borderId="13" xfId="0" applyFont="1" applyFill="1" applyBorder="1" applyAlignment="1">
      <alignment horizontal="center" vertical="top" wrapText="1"/>
    </xf>
    <xf numFmtId="0" fontId="20" fillId="34" borderId="16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84" fillId="0" borderId="0" xfId="0" applyFont="1" applyAlignment="1">
      <alignment vertical="top" wrapText="1"/>
    </xf>
    <xf numFmtId="0" fontId="84" fillId="0" borderId="0" xfId="0" applyFont="1" applyAlignment="1">
      <alignment vertical="top" wrapText="1"/>
    </xf>
    <xf numFmtId="0" fontId="97" fillId="0" borderId="0" xfId="0" applyFont="1" applyAlignment="1">
      <alignment/>
    </xf>
    <xf numFmtId="0" fontId="90" fillId="0" borderId="0" xfId="0" applyFont="1" applyFill="1" applyAlignment="1">
      <alignment horizontal="center" wrapText="1"/>
    </xf>
    <xf numFmtId="0" fontId="96" fillId="0" borderId="0" xfId="0" applyFont="1" applyFill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299"/>
  <sheetViews>
    <sheetView view="pageBreakPreview" zoomScale="60" zoomScalePageLayoutView="0" workbookViewId="0" topLeftCell="A280">
      <selection activeCell="K292" sqref="K292:O292"/>
    </sheetView>
  </sheetViews>
  <sheetFormatPr defaultColWidth="9.140625" defaultRowHeight="15"/>
  <cols>
    <col min="1" max="1" width="9.57421875" style="1" customWidth="1"/>
    <col min="2" max="2" width="38.421875" style="21" customWidth="1"/>
    <col min="3" max="3" width="12.28125" style="1" customWidth="1"/>
    <col min="4" max="4" width="15.7109375" style="1" customWidth="1"/>
    <col min="5" max="5" width="14.28125" style="1" customWidth="1"/>
    <col min="6" max="6" width="13.28125" style="1" customWidth="1"/>
    <col min="7" max="7" width="13.57421875" style="1" customWidth="1"/>
    <col min="8" max="8" width="16.421875" style="1" customWidth="1"/>
    <col min="9" max="9" width="16.7109375" style="1" customWidth="1"/>
    <col min="10" max="10" width="14.00390625" style="1" customWidth="1"/>
    <col min="11" max="11" width="14.57421875" style="3" customWidth="1"/>
    <col min="12" max="12" width="13.140625" style="1" customWidth="1"/>
    <col min="13" max="13" width="12.421875" style="1" customWidth="1"/>
    <col min="14" max="14" width="11.140625" style="1" bestFit="1" customWidth="1"/>
    <col min="15" max="15" width="11.140625" style="1" customWidth="1"/>
    <col min="16" max="16" width="29.00390625" style="1" customWidth="1"/>
    <col min="17" max="17" width="10.8515625" style="1" bestFit="1" customWidth="1"/>
    <col min="18" max="18" width="12.28125" style="1" bestFit="1" customWidth="1"/>
    <col min="19" max="19" width="13.421875" style="1" customWidth="1"/>
    <col min="20" max="16384" width="9.140625" style="1" customWidth="1"/>
  </cols>
  <sheetData>
    <row r="2" spans="1:19" ht="62.25" customHeight="1">
      <c r="A2" s="260" t="s">
        <v>493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</row>
    <row r="3" spans="1:19" ht="18">
      <c r="A3" s="35"/>
      <c r="B3" s="36"/>
      <c r="C3" s="35"/>
      <c r="D3" s="70"/>
      <c r="E3" s="70"/>
      <c r="F3" s="35"/>
      <c r="G3" s="35"/>
      <c r="H3" s="35"/>
      <c r="I3" s="35"/>
      <c r="J3" s="35"/>
      <c r="K3" s="37"/>
      <c r="L3" s="35"/>
      <c r="M3" s="35"/>
      <c r="N3" s="38"/>
      <c r="O3" s="35"/>
      <c r="P3" s="35"/>
      <c r="Q3" s="35"/>
      <c r="R3" s="35"/>
      <c r="S3" s="39"/>
    </row>
    <row r="4" spans="1:19" s="5" customFormat="1" ht="54" customHeight="1">
      <c r="A4" s="252" t="s">
        <v>18</v>
      </c>
      <c r="B4" s="252" t="s">
        <v>3</v>
      </c>
      <c r="C4" s="252" t="s">
        <v>23</v>
      </c>
      <c r="D4" s="252" t="s">
        <v>9</v>
      </c>
      <c r="E4" s="252"/>
      <c r="F4" s="252"/>
      <c r="G4" s="252"/>
      <c r="H4" s="252"/>
      <c r="I4" s="252"/>
      <c r="J4" s="252"/>
      <c r="K4" s="252"/>
      <c r="L4" s="252"/>
      <c r="M4" s="252"/>
      <c r="N4" s="254" t="s">
        <v>15</v>
      </c>
      <c r="O4" s="254"/>
      <c r="P4" s="254" t="s">
        <v>10</v>
      </c>
      <c r="Q4" s="254" t="s">
        <v>11</v>
      </c>
      <c r="R4" s="254" t="s">
        <v>19</v>
      </c>
      <c r="S4" s="254" t="s">
        <v>20</v>
      </c>
    </row>
    <row r="5" spans="1:19" s="5" customFormat="1" ht="17.25" customHeight="1">
      <c r="A5" s="252"/>
      <c r="B5" s="252"/>
      <c r="C5" s="252"/>
      <c r="D5" s="254" t="s">
        <v>4</v>
      </c>
      <c r="E5" s="254"/>
      <c r="F5" s="252" t="s">
        <v>8</v>
      </c>
      <c r="G5" s="252"/>
      <c r="H5" s="252"/>
      <c r="I5" s="252"/>
      <c r="J5" s="252"/>
      <c r="K5" s="252"/>
      <c r="L5" s="252"/>
      <c r="M5" s="252"/>
      <c r="N5" s="254"/>
      <c r="O5" s="254"/>
      <c r="P5" s="254"/>
      <c r="Q5" s="254"/>
      <c r="R5" s="254"/>
      <c r="S5" s="254"/>
    </row>
    <row r="6" spans="1:19" s="5" customFormat="1" ht="83.25" customHeight="1">
      <c r="A6" s="252"/>
      <c r="B6" s="252"/>
      <c r="C6" s="252"/>
      <c r="D6" s="254"/>
      <c r="E6" s="254"/>
      <c r="F6" s="254" t="s">
        <v>6</v>
      </c>
      <c r="G6" s="254"/>
      <c r="H6" s="254" t="s">
        <v>0</v>
      </c>
      <c r="I6" s="254"/>
      <c r="J6" s="254" t="s">
        <v>7</v>
      </c>
      <c r="K6" s="254"/>
      <c r="L6" s="254" t="s">
        <v>1</v>
      </c>
      <c r="M6" s="254"/>
      <c r="N6" s="254"/>
      <c r="O6" s="254"/>
      <c r="P6" s="254"/>
      <c r="Q6" s="254"/>
      <c r="R6" s="254"/>
      <c r="S6" s="254"/>
    </row>
    <row r="7" spans="1:19" s="5" customFormat="1" ht="33" customHeight="1">
      <c r="A7" s="252"/>
      <c r="B7" s="252"/>
      <c r="C7" s="252"/>
      <c r="D7" s="41" t="s">
        <v>21</v>
      </c>
      <c r="E7" s="41" t="s">
        <v>22</v>
      </c>
      <c r="F7" s="41" t="s">
        <v>21</v>
      </c>
      <c r="G7" s="41" t="s">
        <v>22</v>
      </c>
      <c r="H7" s="41" t="s">
        <v>21</v>
      </c>
      <c r="I7" s="41" t="s">
        <v>22</v>
      </c>
      <c r="J7" s="41" t="s">
        <v>21</v>
      </c>
      <c r="K7" s="41" t="s">
        <v>22</v>
      </c>
      <c r="L7" s="41" t="s">
        <v>21</v>
      </c>
      <c r="M7" s="41" t="s">
        <v>22</v>
      </c>
      <c r="N7" s="41" t="s">
        <v>21</v>
      </c>
      <c r="O7" s="41" t="s">
        <v>22</v>
      </c>
      <c r="P7" s="254"/>
      <c r="Q7" s="254"/>
      <c r="R7" s="254"/>
      <c r="S7" s="254"/>
    </row>
    <row r="8" spans="1:19" s="5" customFormat="1" ht="17.25">
      <c r="A8" s="40">
        <v>1</v>
      </c>
      <c r="B8" s="40">
        <v>2</v>
      </c>
      <c r="C8" s="40">
        <v>3</v>
      </c>
      <c r="D8" s="40">
        <v>4</v>
      </c>
      <c r="E8" s="40">
        <v>5</v>
      </c>
      <c r="F8" s="40">
        <v>6</v>
      </c>
      <c r="G8" s="40">
        <v>7</v>
      </c>
      <c r="H8" s="40">
        <v>8</v>
      </c>
      <c r="I8" s="40"/>
      <c r="J8" s="40">
        <v>10</v>
      </c>
      <c r="K8" s="40">
        <v>11</v>
      </c>
      <c r="L8" s="40">
        <v>12</v>
      </c>
      <c r="M8" s="40">
        <v>13</v>
      </c>
      <c r="N8" s="40">
        <v>14</v>
      </c>
      <c r="O8" s="40">
        <v>15</v>
      </c>
      <c r="P8" s="40">
        <v>16</v>
      </c>
      <c r="Q8" s="40">
        <v>17</v>
      </c>
      <c r="R8" s="40">
        <v>18</v>
      </c>
      <c r="S8" s="40">
        <v>19</v>
      </c>
    </row>
    <row r="9" spans="1:19" ht="22.5" customHeight="1">
      <c r="A9" s="55"/>
      <c r="B9" s="56" t="s">
        <v>12</v>
      </c>
      <c r="C9" s="56"/>
      <c r="D9" s="57">
        <f>F9+H9+J9+L9</f>
        <v>569413.25</v>
      </c>
      <c r="E9" s="57">
        <f>G9+I9+K9+M9</f>
        <v>558482.82</v>
      </c>
      <c r="F9" s="57">
        <f aca="true" t="shared" si="0" ref="F9:M9">F12+F56+F63+F97+F106+F135+F178+F219+F240</f>
        <v>33536.6</v>
      </c>
      <c r="G9" s="57">
        <f t="shared" si="0"/>
        <v>33040.93000000001</v>
      </c>
      <c r="H9" s="57">
        <f t="shared" si="0"/>
        <v>336677.45</v>
      </c>
      <c r="I9" s="57">
        <f t="shared" si="0"/>
        <v>326259.24</v>
      </c>
      <c r="J9" s="57">
        <f t="shared" si="0"/>
        <v>199199.19999999998</v>
      </c>
      <c r="K9" s="57">
        <f t="shared" si="0"/>
        <v>199182.65</v>
      </c>
      <c r="L9" s="57">
        <f t="shared" si="0"/>
        <v>0</v>
      </c>
      <c r="M9" s="57">
        <f t="shared" si="0"/>
        <v>0</v>
      </c>
      <c r="N9" s="56">
        <v>100</v>
      </c>
      <c r="O9" s="58">
        <f>E9/D9*100</f>
        <v>98.08040469729146</v>
      </c>
      <c r="P9" s="32"/>
      <c r="Q9" s="32"/>
      <c r="R9" s="32"/>
      <c r="S9" s="32"/>
    </row>
    <row r="10" spans="1:19" ht="18.75">
      <c r="A10" s="42"/>
      <c r="B10" s="42"/>
      <c r="C10" s="42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58"/>
      <c r="P10" s="40"/>
      <c r="Q10" s="40"/>
      <c r="R10" s="40"/>
      <c r="S10" s="40"/>
    </row>
    <row r="11" spans="1:19" s="18" customFormat="1" ht="18.75">
      <c r="A11" s="43"/>
      <c r="B11" s="44"/>
      <c r="C11" s="43"/>
      <c r="D11" s="45"/>
      <c r="E11" s="45"/>
      <c r="F11" s="45"/>
      <c r="G11" s="45"/>
      <c r="H11" s="45"/>
      <c r="I11" s="46"/>
      <c r="J11" s="45"/>
      <c r="K11" s="45"/>
      <c r="L11" s="47"/>
      <c r="M11" s="43"/>
      <c r="N11" s="43"/>
      <c r="O11" s="58"/>
      <c r="P11" s="48"/>
      <c r="Q11" s="43"/>
      <c r="R11" s="43"/>
      <c r="S11" s="49"/>
    </row>
    <row r="12" spans="1:19" s="14" customFormat="1" ht="69.75" customHeight="1">
      <c r="A12" s="75">
        <v>1</v>
      </c>
      <c r="B12" s="76" t="s">
        <v>79</v>
      </c>
      <c r="C12" s="77" t="s">
        <v>218</v>
      </c>
      <c r="D12" s="139">
        <f>F12+H12+J12+L12</f>
        <v>276282.05</v>
      </c>
      <c r="E12" s="139">
        <f>G12+I12+K12+M12</f>
        <v>275785.83999999997</v>
      </c>
      <c r="F12" s="140">
        <f aca="true" t="shared" si="1" ref="F12:M12">F13+F15+F34+F38+F40+F43+F45+F47+F49</f>
        <v>10599.7</v>
      </c>
      <c r="G12" s="140">
        <f t="shared" si="1"/>
        <v>10139.000000000002</v>
      </c>
      <c r="H12" s="140">
        <f t="shared" si="1"/>
        <v>191959.55</v>
      </c>
      <c r="I12" s="140">
        <f t="shared" si="1"/>
        <v>191924.34</v>
      </c>
      <c r="J12" s="140">
        <f t="shared" si="1"/>
        <v>73722.79999999999</v>
      </c>
      <c r="K12" s="140">
        <f t="shared" si="1"/>
        <v>73722.49999999999</v>
      </c>
      <c r="L12" s="140">
        <f t="shared" si="1"/>
        <v>0</v>
      </c>
      <c r="M12" s="140">
        <f t="shared" si="1"/>
        <v>0</v>
      </c>
      <c r="N12" s="77">
        <v>100</v>
      </c>
      <c r="O12" s="124">
        <f aca="true" t="shared" si="2" ref="O12:O89">E12/D12*100</f>
        <v>99.82039730775125</v>
      </c>
      <c r="P12" s="79"/>
      <c r="Q12" s="80"/>
      <c r="R12" s="80"/>
      <c r="S12" s="81"/>
    </row>
    <row r="13" spans="1:19" ht="53.25" customHeight="1">
      <c r="A13" s="112" t="s">
        <v>45</v>
      </c>
      <c r="B13" s="40" t="s">
        <v>219</v>
      </c>
      <c r="C13" s="40"/>
      <c r="D13" s="113">
        <f aca="true" t="shared" si="3" ref="D13:D92">F13+H13+J13+L13</f>
        <v>40016.3</v>
      </c>
      <c r="E13" s="113">
        <f aca="true" t="shared" si="4" ref="E13:E92">G13+I13+K13+M13</f>
        <v>40016.3</v>
      </c>
      <c r="F13" s="114">
        <f>F14</f>
        <v>0</v>
      </c>
      <c r="G13" s="114">
        <f aca="true" t="shared" si="5" ref="G13:M13">G14</f>
        <v>0</v>
      </c>
      <c r="H13" s="114">
        <f t="shared" si="5"/>
        <v>23336.4</v>
      </c>
      <c r="I13" s="114">
        <f t="shared" si="5"/>
        <v>23336.4</v>
      </c>
      <c r="J13" s="114">
        <f t="shared" si="5"/>
        <v>16679.9</v>
      </c>
      <c r="K13" s="114">
        <f t="shared" si="5"/>
        <v>16679.9</v>
      </c>
      <c r="L13" s="114">
        <f t="shared" si="5"/>
        <v>0</v>
      </c>
      <c r="M13" s="114">
        <f t="shared" si="5"/>
        <v>0</v>
      </c>
      <c r="N13" s="127">
        <v>100</v>
      </c>
      <c r="O13" s="109">
        <f t="shared" si="2"/>
        <v>100</v>
      </c>
      <c r="P13" s="50" t="s">
        <v>69</v>
      </c>
      <c r="Q13" s="40">
        <v>478</v>
      </c>
      <c r="R13" s="40">
        <v>478</v>
      </c>
      <c r="S13" s="134">
        <v>100</v>
      </c>
    </row>
    <row r="14" spans="1:19" ht="76.5" customHeight="1">
      <c r="A14" s="115"/>
      <c r="B14" s="116" t="s">
        <v>365</v>
      </c>
      <c r="C14" s="40"/>
      <c r="D14" s="113">
        <f t="shared" si="3"/>
        <v>40016.3</v>
      </c>
      <c r="E14" s="113">
        <f t="shared" si="4"/>
        <v>40016.3</v>
      </c>
      <c r="F14" s="117">
        <v>0</v>
      </c>
      <c r="G14" s="117">
        <v>0</v>
      </c>
      <c r="H14" s="117">
        <v>23336.4</v>
      </c>
      <c r="I14" s="117">
        <v>23336.4</v>
      </c>
      <c r="J14" s="117">
        <v>16679.9</v>
      </c>
      <c r="K14" s="117">
        <v>16679.9</v>
      </c>
      <c r="L14" s="117">
        <v>0</v>
      </c>
      <c r="M14" s="40">
        <v>0</v>
      </c>
      <c r="N14" s="94">
        <v>0</v>
      </c>
      <c r="O14" s="109">
        <f t="shared" si="2"/>
        <v>100</v>
      </c>
      <c r="P14" s="50"/>
      <c r="Q14" s="40"/>
      <c r="R14" s="40"/>
      <c r="S14" s="134"/>
    </row>
    <row r="15" spans="1:19" ht="66" customHeight="1">
      <c r="A15" s="118" t="s">
        <v>46</v>
      </c>
      <c r="B15" s="40" t="s">
        <v>220</v>
      </c>
      <c r="C15" s="42"/>
      <c r="D15" s="113">
        <f t="shared" si="3"/>
        <v>209616.9</v>
      </c>
      <c r="E15" s="113">
        <f t="shared" si="4"/>
        <v>209242.9</v>
      </c>
      <c r="F15" s="119">
        <f>F16+F17+F18+F19+F20+F21+F22+F27+F28+F29</f>
        <v>10257.6</v>
      </c>
      <c r="G15" s="119">
        <f aca="true" t="shared" si="6" ref="G15:M15">G16+G17+G18+G19+G20+G21+G22+G27+G28+G29</f>
        <v>9904.900000000001</v>
      </c>
      <c r="H15" s="119">
        <f t="shared" si="6"/>
        <v>159982.5</v>
      </c>
      <c r="I15" s="119">
        <f t="shared" si="6"/>
        <v>159961.5</v>
      </c>
      <c r="J15" s="119">
        <f t="shared" si="6"/>
        <v>39376.799999999996</v>
      </c>
      <c r="K15" s="119">
        <f t="shared" si="6"/>
        <v>39376.5</v>
      </c>
      <c r="L15" s="119">
        <f t="shared" si="6"/>
        <v>0</v>
      </c>
      <c r="M15" s="119">
        <f t="shared" si="6"/>
        <v>0</v>
      </c>
      <c r="N15" s="94">
        <v>100</v>
      </c>
      <c r="O15" s="109">
        <f t="shared" si="2"/>
        <v>99.82157927151866</v>
      </c>
      <c r="P15" s="50"/>
      <c r="Q15" s="40"/>
      <c r="R15" s="40"/>
      <c r="S15" s="134"/>
    </row>
    <row r="16" spans="1:19" ht="66.75" customHeight="1">
      <c r="A16" s="115"/>
      <c r="B16" s="116" t="s">
        <v>364</v>
      </c>
      <c r="C16" s="40"/>
      <c r="D16" s="113">
        <f t="shared" si="3"/>
        <v>28.2</v>
      </c>
      <c r="E16" s="113">
        <f t="shared" si="4"/>
        <v>28.2</v>
      </c>
      <c r="F16" s="117">
        <v>0</v>
      </c>
      <c r="G16" s="117">
        <v>0</v>
      </c>
      <c r="H16" s="117">
        <v>0</v>
      </c>
      <c r="I16" s="117">
        <v>0</v>
      </c>
      <c r="J16" s="117">
        <v>28.2</v>
      </c>
      <c r="K16" s="117">
        <v>28.2</v>
      </c>
      <c r="L16" s="117">
        <v>0</v>
      </c>
      <c r="M16" s="117">
        <v>0</v>
      </c>
      <c r="N16" s="94">
        <v>100</v>
      </c>
      <c r="O16" s="109">
        <f t="shared" si="2"/>
        <v>100</v>
      </c>
      <c r="P16" s="50" t="s">
        <v>67</v>
      </c>
      <c r="Q16" s="40">
        <v>0.2</v>
      </c>
      <c r="R16" s="40">
        <v>0.2</v>
      </c>
      <c r="S16" s="134">
        <v>100</v>
      </c>
    </row>
    <row r="17" spans="1:19" ht="45" customHeight="1">
      <c r="A17" s="115"/>
      <c r="B17" s="116" t="s">
        <v>366</v>
      </c>
      <c r="C17" s="40"/>
      <c r="D17" s="113">
        <f t="shared" si="3"/>
        <v>0</v>
      </c>
      <c r="E17" s="113">
        <f t="shared" si="4"/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40">
        <v>0</v>
      </c>
      <c r="N17" s="94"/>
      <c r="O17" s="109"/>
      <c r="P17" s="50"/>
      <c r="Q17" s="40"/>
      <c r="R17" s="40"/>
      <c r="S17" s="134"/>
    </row>
    <row r="18" spans="1:19" s="14" customFormat="1" ht="112.5" customHeight="1">
      <c r="A18" s="115"/>
      <c r="B18" s="116" t="s">
        <v>367</v>
      </c>
      <c r="C18" s="40"/>
      <c r="D18" s="113">
        <f t="shared" si="3"/>
        <v>0</v>
      </c>
      <c r="E18" s="113">
        <f t="shared" si="4"/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40">
        <v>0</v>
      </c>
      <c r="N18" s="94"/>
      <c r="O18" s="109"/>
      <c r="P18" s="50"/>
      <c r="Q18" s="40"/>
      <c r="R18" s="40"/>
      <c r="S18" s="134"/>
    </row>
    <row r="19" spans="1:19" ht="51.75" customHeight="1">
      <c r="A19" s="115"/>
      <c r="B19" s="116" t="s">
        <v>368</v>
      </c>
      <c r="C19" s="40"/>
      <c r="D19" s="113">
        <f t="shared" si="3"/>
        <v>0</v>
      </c>
      <c r="E19" s="113">
        <f t="shared" si="4"/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40">
        <v>0</v>
      </c>
      <c r="N19" s="94"/>
      <c r="O19" s="109"/>
      <c r="P19" s="50" t="s">
        <v>60</v>
      </c>
      <c r="Q19" s="40">
        <v>100</v>
      </c>
      <c r="R19" s="40">
        <v>100</v>
      </c>
      <c r="S19" s="134">
        <v>100</v>
      </c>
    </row>
    <row r="20" spans="1:19" ht="66" customHeight="1">
      <c r="A20" s="115"/>
      <c r="B20" s="116" t="s">
        <v>369</v>
      </c>
      <c r="C20" s="40"/>
      <c r="D20" s="113">
        <f t="shared" si="3"/>
        <v>4894.5</v>
      </c>
      <c r="E20" s="113">
        <f t="shared" si="4"/>
        <v>4894.5</v>
      </c>
      <c r="F20" s="117">
        <v>0</v>
      </c>
      <c r="G20" s="117">
        <v>0</v>
      </c>
      <c r="H20" s="117">
        <v>2280</v>
      </c>
      <c r="I20" s="117">
        <v>2280</v>
      </c>
      <c r="J20" s="117">
        <v>2614.5</v>
      </c>
      <c r="K20" s="117">
        <v>2614.5</v>
      </c>
      <c r="L20" s="117">
        <v>0</v>
      </c>
      <c r="M20" s="40">
        <v>0</v>
      </c>
      <c r="N20" s="94">
        <v>100</v>
      </c>
      <c r="O20" s="109">
        <f t="shared" si="2"/>
        <v>100</v>
      </c>
      <c r="P20" s="50" t="s">
        <v>71</v>
      </c>
      <c r="Q20" s="40">
        <v>87.08</v>
      </c>
      <c r="R20" s="40">
        <v>87.08</v>
      </c>
      <c r="S20" s="134">
        <v>100</v>
      </c>
    </row>
    <row r="21" spans="1:19" ht="96" customHeight="1">
      <c r="A21" s="115"/>
      <c r="B21" s="116" t="s">
        <v>370</v>
      </c>
      <c r="C21" s="40"/>
      <c r="D21" s="113">
        <f t="shared" si="3"/>
        <v>806.7</v>
      </c>
      <c r="E21" s="113">
        <f t="shared" si="4"/>
        <v>806.7</v>
      </c>
      <c r="F21" s="117">
        <v>0</v>
      </c>
      <c r="G21" s="117">
        <v>0</v>
      </c>
      <c r="H21" s="117">
        <v>0</v>
      </c>
      <c r="I21" s="117">
        <v>0</v>
      </c>
      <c r="J21" s="117">
        <v>806.7</v>
      </c>
      <c r="K21" s="117">
        <v>806.7</v>
      </c>
      <c r="L21" s="117">
        <v>0</v>
      </c>
      <c r="M21" s="40">
        <v>0</v>
      </c>
      <c r="N21" s="94">
        <v>100</v>
      </c>
      <c r="O21" s="109">
        <f t="shared" si="2"/>
        <v>100</v>
      </c>
      <c r="P21" s="50" t="s">
        <v>70</v>
      </c>
      <c r="Q21" s="40">
        <v>100</v>
      </c>
      <c r="R21" s="40">
        <v>100</v>
      </c>
      <c r="S21" s="134">
        <v>100</v>
      </c>
    </row>
    <row r="22" spans="1:19" ht="73.5" customHeight="1">
      <c r="A22" s="115"/>
      <c r="B22" s="116" t="s">
        <v>371</v>
      </c>
      <c r="C22" s="40"/>
      <c r="D22" s="113">
        <f t="shared" si="3"/>
        <v>6250</v>
      </c>
      <c r="E22" s="113">
        <f t="shared" si="4"/>
        <v>6132.4</v>
      </c>
      <c r="F22" s="117">
        <f>F23+F24+F25+F26</f>
        <v>1672.4</v>
      </c>
      <c r="G22" s="117">
        <f aca="true" t="shared" si="7" ref="G22:M22">G23+G24+G25+G26</f>
        <v>1567.5</v>
      </c>
      <c r="H22" s="117">
        <f t="shared" si="7"/>
        <v>769.4</v>
      </c>
      <c r="I22" s="117">
        <f t="shared" si="7"/>
        <v>757</v>
      </c>
      <c r="J22" s="117">
        <f t="shared" si="7"/>
        <v>3808.2</v>
      </c>
      <c r="K22" s="117">
        <f t="shared" si="7"/>
        <v>3807.8999999999996</v>
      </c>
      <c r="L22" s="117">
        <f t="shared" si="7"/>
        <v>0</v>
      </c>
      <c r="M22" s="117">
        <f t="shared" si="7"/>
        <v>0</v>
      </c>
      <c r="N22" s="94">
        <v>100</v>
      </c>
      <c r="O22" s="109">
        <f t="shared" si="2"/>
        <v>98.1184</v>
      </c>
      <c r="P22" s="50" t="s">
        <v>55</v>
      </c>
      <c r="Q22" s="40">
        <v>88</v>
      </c>
      <c r="R22" s="40">
        <v>88</v>
      </c>
      <c r="S22" s="134">
        <v>100</v>
      </c>
    </row>
    <row r="23" spans="1:19" ht="39.75" customHeight="1">
      <c r="A23" s="115"/>
      <c r="B23" s="116" t="s">
        <v>372</v>
      </c>
      <c r="C23" s="40"/>
      <c r="D23" s="113">
        <f t="shared" si="3"/>
        <v>3337.5</v>
      </c>
      <c r="E23" s="113">
        <f t="shared" si="4"/>
        <v>3337.5</v>
      </c>
      <c r="F23" s="117">
        <v>0</v>
      </c>
      <c r="G23" s="117">
        <v>0</v>
      </c>
      <c r="H23" s="117">
        <v>0</v>
      </c>
      <c r="I23" s="117">
        <v>0</v>
      </c>
      <c r="J23" s="117">
        <v>3337.5</v>
      </c>
      <c r="K23" s="117">
        <v>3337.5</v>
      </c>
      <c r="L23" s="117">
        <v>0</v>
      </c>
      <c r="M23" s="40">
        <v>0</v>
      </c>
      <c r="N23" s="94">
        <v>100</v>
      </c>
      <c r="O23" s="109">
        <f t="shared" si="2"/>
        <v>100</v>
      </c>
      <c r="P23" s="50"/>
      <c r="Q23" s="40"/>
      <c r="R23" s="40"/>
      <c r="S23" s="134"/>
    </row>
    <row r="24" spans="1:19" ht="36" customHeight="1">
      <c r="A24" s="115"/>
      <c r="B24" s="116" t="s">
        <v>373</v>
      </c>
      <c r="C24" s="40"/>
      <c r="D24" s="113">
        <f t="shared" si="3"/>
        <v>948.0999999999999</v>
      </c>
      <c r="E24" s="113">
        <f t="shared" si="4"/>
        <v>948.0999999999999</v>
      </c>
      <c r="F24" s="117">
        <v>0</v>
      </c>
      <c r="G24" s="117">
        <v>0</v>
      </c>
      <c r="H24" s="117">
        <v>480.4</v>
      </c>
      <c r="I24" s="117">
        <v>480.4</v>
      </c>
      <c r="J24" s="117">
        <v>467.7</v>
      </c>
      <c r="K24" s="117">
        <v>467.7</v>
      </c>
      <c r="L24" s="117">
        <v>0</v>
      </c>
      <c r="M24" s="40">
        <v>0</v>
      </c>
      <c r="N24" s="94">
        <v>100</v>
      </c>
      <c r="O24" s="109">
        <f t="shared" si="2"/>
        <v>100</v>
      </c>
      <c r="P24" s="50"/>
      <c r="Q24" s="40"/>
      <c r="R24" s="40"/>
      <c r="S24" s="134"/>
    </row>
    <row r="25" spans="1:19" ht="43.5" customHeight="1">
      <c r="A25" s="115"/>
      <c r="B25" s="116" t="s">
        <v>374</v>
      </c>
      <c r="C25" s="40"/>
      <c r="D25" s="113">
        <f t="shared" si="3"/>
        <v>0</v>
      </c>
      <c r="E25" s="113">
        <f t="shared" si="4"/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94"/>
      <c r="O25" s="109"/>
      <c r="P25" s="50"/>
      <c r="Q25" s="40"/>
      <c r="R25" s="40"/>
      <c r="S25" s="134"/>
    </row>
    <row r="26" spans="1:19" ht="54.75" customHeight="1">
      <c r="A26" s="115"/>
      <c r="B26" s="116" t="s">
        <v>375</v>
      </c>
      <c r="C26" s="40"/>
      <c r="D26" s="113">
        <f t="shared" si="3"/>
        <v>1964.4</v>
      </c>
      <c r="E26" s="113">
        <f t="shared" si="4"/>
        <v>1846.8</v>
      </c>
      <c r="F26" s="117">
        <v>1672.4</v>
      </c>
      <c r="G26" s="117">
        <v>1567.5</v>
      </c>
      <c r="H26" s="117">
        <v>289</v>
      </c>
      <c r="I26" s="117">
        <v>276.6</v>
      </c>
      <c r="J26" s="117">
        <v>3</v>
      </c>
      <c r="K26" s="117">
        <v>2.7</v>
      </c>
      <c r="L26" s="117">
        <v>0</v>
      </c>
      <c r="M26" s="40">
        <v>0</v>
      </c>
      <c r="N26" s="94">
        <v>100</v>
      </c>
      <c r="O26" s="109">
        <f t="shared" si="2"/>
        <v>94.01343921808186</v>
      </c>
      <c r="P26" s="50"/>
      <c r="Q26" s="40"/>
      <c r="R26" s="40"/>
      <c r="S26" s="134"/>
    </row>
    <row r="27" spans="1:19" ht="54.75" customHeight="1">
      <c r="A27" s="115"/>
      <c r="B27" s="116" t="s">
        <v>376</v>
      </c>
      <c r="C27" s="40"/>
      <c r="D27" s="113">
        <f t="shared" si="3"/>
        <v>3350.3</v>
      </c>
      <c r="E27" s="113">
        <f t="shared" si="4"/>
        <v>3350.3</v>
      </c>
      <c r="F27" s="117">
        <v>0</v>
      </c>
      <c r="G27" s="117">
        <v>0</v>
      </c>
      <c r="H27" s="117">
        <v>0</v>
      </c>
      <c r="I27" s="117">
        <v>0</v>
      </c>
      <c r="J27" s="117">
        <v>3350.3</v>
      </c>
      <c r="K27" s="117">
        <v>3350.3</v>
      </c>
      <c r="L27" s="117">
        <v>0</v>
      </c>
      <c r="M27" s="40">
        <v>0</v>
      </c>
      <c r="N27" s="94">
        <v>100</v>
      </c>
      <c r="O27" s="109">
        <f t="shared" si="2"/>
        <v>100</v>
      </c>
      <c r="P27" s="50" t="s">
        <v>56</v>
      </c>
      <c r="Q27" s="40">
        <v>20.4</v>
      </c>
      <c r="R27" s="40">
        <v>20.4</v>
      </c>
      <c r="S27" s="134">
        <v>100</v>
      </c>
    </row>
    <row r="28" spans="1:19" ht="52.5" customHeight="1">
      <c r="A28" s="115"/>
      <c r="B28" s="116" t="s">
        <v>377</v>
      </c>
      <c r="C28" s="40"/>
      <c r="D28" s="113">
        <f t="shared" si="3"/>
        <v>137445.8</v>
      </c>
      <c r="E28" s="113">
        <f t="shared" si="4"/>
        <v>137211.4</v>
      </c>
      <c r="F28" s="117">
        <v>3385.2</v>
      </c>
      <c r="G28" s="117">
        <v>3150.8</v>
      </c>
      <c r="H28" s="117">
        <v>115480.8</v>
      </c>
      <c r="I28" s="117">
        <v>115480.8</v>
      </c>
      <c r="J28" s="117">
        <v>18579.8</v>
      </c>
      <c r="K28" s="117">
        <v>18579.8</v>
      </c>
      <c r="L28" s="117">
        <v>0</v>
      </c>
      <c r="M28" s="40">
        <v>0</v>
      </c>
      <c r="N28" s="94">
        <v>100</v>
      </c>
      <c r="O28" s="109">
        <f t="shared" si="2"/>
        <v>99.82946004897931</v>
      </c>
      <c r="P28" s="50" t="s">
        <v>72</v>
      </c>
      <c r="Q28" s="40">
        <v>100</v>
      </c>
      <c r="R28" s="40">
        <v>100</v>
      </c>
      <c r="S28" s="134">
        <v>100</v>
      </c>
    </row>
    <row r="29" spans="1:20" ht="67.5" customHeight="1">
      <c r="A29" s="115"/>
      <c r="B29" s="116" t="s">
        <v>378</v>
      </c>
      <c r="C29" s="40"/>
      <c r="D29" s="113">
        <f t="shared" si="3"/>
        <v>56841.399999999994</v>
      </c>
      <c r="E29" s="113">
        <f t="shared" si="4"/>
        <v>56819.399999999994</v>
      </c>
      <c r="F29" s="117">
        <f>F30+F31+F32+F33</f>
        <v>5200</v>
      </c>
      <c r="G29" s="117">
        <f aca="true" t="shared" si="8" ref="G29:M29">G30+G31+G32+G33</f>
        <v>5186.6</v>
      </c>
      <c r="H29" s="117">
        <f t="shared" si="8"/>
        <v>41452.299999999996</v>
      </c>
      <c r="I29" s="117">
        <f t="shared" si="8"/>
        <v>41443.7</v>
      </c>
      <c r="J29" s="117">
        <f t="shared" si="8"/>
        <v>10189.1</v>
      </c>
      <c r="K29" s="117">
        <f t="shared" si="8"/>
        <v>10189.1</v>
      </c>
      <c r="L29" s="117">
        <f t="shared" si="8"/>
        <v>0</v>
      </c>
      <c r="M29" s="117">
        <f t="shared" si="8"/>
        <v>0</v>
      </c>
      <c r="N29" s="94">
        <v>100</v>
      </c>
      <c r="O29" s="109">
        <f t="shared" si="2"/>
        <v>99.96129581607772</v>
      </c>
      <c r="P29" s="50" t="s">
        <v>66</v>
      </c>
      <c r="Q29" s="40">
        <v>100</v>
      </c>
      <c r="R29" s="40">
        <v>100</v>
      </c>
      <c r="S29" s="134">
        <v>100</v>
      </c>
      <c r="T29" s="34"/>
    </row>
    <row r="30" spans="1:20" ht="87" customHeight="1">
      <c r="A30" s="115"/>
      <c r="B30" s="116" t="s">
        <v>379</v>
      </c>
      <c r="C30" s="40"/>
      <c r="D30" s="113">
        <f t="shared" si="3"/>
        <v>56408.799999999996</v>
      </c>
      <c r="E30" s="113">
        <f t="shared" si="4"/>
        <v>56386.799999999996</v>
      </c>
      <c r="F30" s="117">
        <v>5200</v>
      </c>
      <c r="G30" s="117">
        <v>5186.6</v>
      </c>
      <c r="H30" s="117">
        <v>41019.7</v>
      </c>
      <c r="I30" s="117">
        <v>41011.1</v>
      </c>
      <c r="J30" s="117">
        <v>10189.1</v>
      </c>
      <c r="K30" s="117">
        <v>10189.1</v>
      </c>
      <c r="L30" s="117">
        <v>0</v>
      </c>
      <c r="M30" s="40">
        <v>0</v>
      </c>
      <c r="N30" s="94">
        <v>100</v>
      </c>
      <c r="O30" s="109">
        <f t="shared" si="2"/>
        <v>99.9609989930649</v>
      </c>
      <c r="P30" s="50" t="s">
        <v>462</v>
      </c>
      <c r="Q30" s="40">
        <v>100</v>
      </c>
      <c r="R30" s="40">
        <v>100</v>
      </c>
      <c r="S30" s="134">
        <v>100</v>
      </c>
      <c r="T30" s="34"/>
    </row>
    <row r="31" spans="1:20" ht="67.5" customHeight="1">
      <c r="A31" s="115"/>
      <c r="B31" s="116" t="s">
        <v>380</v>
      </c>
      <c r="C31" s="40"/>
      <c r="D31" s="113">
        <f t="shared" si="3"/>
        <v>323</v>
      </c>
      <c r="E31" s="113">
        <f t="shared" si="4"/>
        <v>323</v>
      </c>
      <c r="F31" s="117">
        <v>0</v>
      </c>
      <c r="G31" s="117">
        <v>0</v>
      </c>
      <c r="H31" s="117">
        <v>323</v>
      </c>
      <c r="I31" s="117">
        <v>323</v>
      </c>
      <c r="J31" s="117">
        <v>0</v>
      </c>
      <c r="K31" s="117">
        <v>0</v>
      </c>
      <c r="L31" s="117">
        <v>0</v>
      </c>
      <c r="M31" s="40">
        <v>0</v>
      </c>
      <c r="N31" s="94">
        <v>100</v>
      </c>
      <c r="O31" s="109">
        <f t="shared" si="2"/>
        <v>100</v>
      </c>
      <c r="P31" s="50"/>
      <c r="Q31" s="40"/>
      <c r="R31" s="40"/>
      <c r="S31" s="134"/>
      <c r="T31" s="34"/>
    </row>
    <row r="32" spans="1:20" ht="67.5" customHeight="1">
      <c r="A32" s="115"/>
      <c r="B32" s="116" t="s">
        <v>381</v>
      </c>
      <c r="C32" s="40"/>
      <c r="D32" s="113">
        <f t="shared" si="3"/>
        <v>0</v>
      </c>
      <c r="E32" s="113">
        <f t="shared" si="4"/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94"/>
      <c r="O32" s="109"/>
      <c r="P32" s="50"/>
      <c r="Q32" s="40"/>
      <c r="R32" s="40"/>
      <c r="S32" s="134"/>
      <c r="T32" s="34"/>
    </row>
    <row r="33" spans="1:20" ht="67.5" customHeight="1">
      <c r="A33" s="115"/>
      <c r="B33" s="116" t="s">
        <v>382</v>
      </c>
      <c r="C33" s="40"/>
      <c r="D33" s="113">
        <f t="shared" si="3"/>
        <v>109.6</v>
      </c>
      <c r="E33" s="113">
        <f t="shared" si="4"/>
        <v>109.6</v>
      </c>
      <c r="F33" s="117">
        <v>0</v>
      </c>
      <c r="G33" s="117">
        <v>0</v>
      </c>
      <c r="H33" s="117">
        <v>109.6</v>
      </c>
      <c r="I33" s="117">
        <v>109.6</v>
      </c>
      <c r="J33" s="117">
        <v>0</v>
      </c>
      <c r="K33" s="117">
        <v>0</v>
      </c>
      <c r="L33" s="117">
        <v>0</v>
      </c>
      <c r="M33" s="40">
        <v>0</v>
      </c>
      <c r="N33" s="94">
        <v>100</v>
      </c>
      <c r="O33" s="109">
        <f t="shared" si="2"/>
        <v>100</v>
      </c>
      <c r="P33" s="50"/>
      <c r="Q33" s="40"/>
      <c r="R33" s="40"/>
      <c r="S33" s="134"/>
      <c r="T33" s="34"/>
    </row>
    <row r="34" spans="1:19" ht="65.25" customHeight="1">
      <c r="A34" s="118" t="s">
        <v>47</v>
      </c>
      <c r="B34" s="40" t="s">
        <v>383</v>
      </c>
      <c r="C34" s="40"/>
      <c r="D34" s="113">
        <f t="shared" si="3"/>
        <v>5492.799999999999</v>
      </c>
      <c r="E34" s="113">
        <f t="shared" si="4"/>
        <v>5492.799999999999</v>
      </c>
      <c r="F34" s="119">
        <f>F35+F36+F37</f>
        <v>0</v>
      </c>
      <c r="G34" s="119">
        <f aca="true" t="shared" si="9" ref="G34:M34">G35+G36+G37</f>
        <v>0</v>
      </c>
      <c r="H34" s="119">
        <f t="shared" si="9"/>
        <v>0</v>
      </c>
      <c r="I34" s="119">
        <f t="shared" si="9"/>
        <v>0</v>
      </c>
      <c r="J34" s="119">
        <f t="shared" si="9"/>
        <v>5492.799999999999</v>
      </c>
      <c r="K34" s="119">
        <f t="shared" si="9"/>
        <v>5492.799999999999</v>
      </c>
      <c r="L34" s="119">
        <f t="shared" si="9"/>
        <v>0</v>
      </c>
      <c r="M34" s="119">
        <f t="shared" si="9"/>
        <v>0</v>
      </c>
      <c r="N34" s="128"/>
      <c r="O34" s="109">
        <f t="shared" si="2"/>
        <v>100</v>
      </c>
      <c r="P34" s="50" t="s">
        <v>17</v>
      </c>
      <c r="Q34" s="40">
        <v>2404</v>
      </c>
      <c r="R34" s="40">
        <v>2404</v>
      </c>
      <c r="S34" s="134">
        <v>100</v>
      </c>
    </row>
    <row r="35" spans="1:19" ht="98.25" customHeight="1">
      <c r="A35" s="120"/>
      <c r="B35" s="116" t="s">
        <v>384</v>
      </c>
      <c r="C35" s="40"/>
      <c r="D35" s="113">
        <f t="shared" si="3"/>
        <v>5061.4</v>
      </c>
      <c r="E35" s="113">
        <f t="shared" si="4"/>
        <v>5061.4</v>
      </c>
      <c r="F35" s="117">
        <v>0</v>
      </c>
      <c r="G35" s="117">
        <v>0</v>
      </c>
      <c r="H35" s="117">
        <v>0</v>
      </c>
      <c r="I35" s="117">
        <v>0</v>
      </c>
      <c r="J35" s="117">
        <v>5061.4</v>
      </c>
      <c r="K35" s="117">
        <v>5061.4</v>
      </c>
      <c r="L35" s="117">
        <v>0</v>
      </c>
      <c r="M35" s="40">
        <v>0</v>
      </c>
      <c r="N35" s="94">
        <v>100</v>
      </c>
      <c r="O35" s="109">
        <f t="shared" si="2"/>
        <v>100</v>
      </c>
      <c r="P35" s="50" t="s">
        <v>73</v>
      </c>
      <c r="Q35" s="40">
        <v>1</v>
      </c>
      <c r="R35" s="40">
        <v>1</v>
      </c>
      <c r="S35" s="134">
        <v>100</v>
      </c>
    </row>
    <row r="36" spans="1:19" ht="113.25" customHeight="1">
      <c r="A36" s="120"/>
      <c r="B36" s="116" t="s">
        <v>385</v>
      </c>
      <c r="C36" s="40"/>
      <c r="D36" s="113">
        <f t="shared" si="3"/>
        <v>431.4</v>
      </c>
      <c r="E36" s="113">
        <f t="shared" si="4"/>
        <v>431.4</v>
      </c>
      <c r="F36" s="117">
        <v>0</v>
      </c>
      <c r="G36" s="117">
        <v>0</v>
      </c>
      <c r="H36" s="117">
        <v>0</v>
      </c>
      <c r="I36" s="117">
        <v>0</v>
      </c>
      <c r="J36" s="117">
        <v>431.4</v>
      </c>
      <c r="K36" s="117">
        <v>431.4</v>
      </c>
      <c r="L36" s="117">
        <v>0</v>
      </c>
      <c r="M36" s="40">
        <v>0</v>
      </c>
      <c r="N36" s="94">
        <v>100</v>
      </c>
      <c r="O36" s="109">
        <f t="shared" si="2"/>
        <v>100</v>
      </c>
      <c r="P36" s="50"/>
      <c r="Q36" s="40"/>
      <c r="R36" s="40"/>
      <c r="S36" s="134"/>
    </row>
    <row r="37" spans="1:19" ht="27" customHeight="1">
      <c r="A37" s="120"/>
      <c r="B37" s="121"/>
      <c r="C37" s="40"/>
      <c r="D37" s="113"/>
      <c r="E37" s="113"/>
      <c r="F37" s="117"/>
      <c r="G37" s="117"/>
      <c r="H37" s="117"/>
      <c r="I37" s="117"/>
      <c r="J37" s="117"/>
      <c r="K37" s="117"/>
      <c r="L37" s="117"/>
      <c r="M37" s="40"/>
      <c r="N37" s="94"/>
      <c r="O37" s="109"/>
      <c r="P37" s="50"/>
      <c r="Q37" s="40"/>
      <c r="R37" s="40"/>
      <c r="S37" s="134"/>
    </row>
    <row r="38" spans="1:19" ht="69" customHeight="1">
      <c r="A38" s="118" t="s">
        <v>48</v>
      </c>
      <c r="B38" s="40" t="s">
        <v>221</v>
      </c>
      <c r="C38" s="42"/>
      <c r="D38" s="113">
        <f t="shared" si="3"/>
        <v>1483.6999999999998</v>
      </c>
      <c r="E38" s="113">
        <f t="shared" si="4"/>
        <v>1483.6999999999998</v>
      </c>
      <c r="F38" s="119">
        <f>F39</f>
        <v>0</v>
      </c>
      <c r="G38" s="119">
        <f aca="true" t="shared" si="10" ref="G38:M38">G39</f>
        <v>0</v>
      </c>
      <c r="H38" s="119">
        <f t="shared" si="10"/>
        <v>1391.1</v>
      </c>
      <c r="I38" s="119">
        <f t="shared" si="10"/>
        <v>1391.1</v>
      </c>
      <c r="J38" s="119">
        <f t="shared" si="10"/>
        <v>92.6</v>
      </c>
      <c r="K38" s="119">
        <f t="shared" si="10"/>
        <v>92.6</v>
      </c>
      <c r="L38" s="119">
        <f t="shared" si="10"/>
        <v>0</v>
      </c>
      <c r="M38" s="119">
        <f t="shared" si="10"/>
        <v>0</v>
      </c>
      <c r="N38" s="127">
        <v>100</v>
      </c>
      <c r="O38" s="109">
        <f t="shared" si="2"/>
        <v>100</v>
      </c>
      <c r="P38" s="50"/>
      <c r="Q38" s="40"/>
      <c r="R38" s="40"/>
      <c r="S38" s="134"/>
    </row>
    <row r="39" spans="1:19" ht="87.75" customHeight="1">
      <c r="A39" s="120"/>
      <c r="B39" s="116" t="s">
        <v>386</v>
      </c>
      <c r="C39" s="40"/>
      <c r="D39" s="113">
        <f t="shared" si="3"/>
        <v>1483.6999999999998</v>
      </c>
      <c r="E39" s="113">
        <f t="shared" si="4"/>
        <v>1483.6999999999998</v>
      </c>
      <c r="F39" s="117">
        <v>0</v>
      </c>
      <c r="G39" s="117">
        <v>0</v>
      </c>
      <c r="H39" s="117">
        <v>1391.1</v>
      </c>
      <c r="I39" s="117">
        <v>1391.1</v>
      </c>
      <c r="J39" s="117">
        <v>92.6</v>
      </c>
      <c r="K39" s="117">
        <v>92.6</v>
      </c>
      <c r="L39" s="117">
        <v>0</v>
      </c>
      <c r="M39" s="40">
        <v>0</v>
      </c>
      <c r="N39" s="127">
        <v>100</v>
      </c>
      <c r="O39" s="109">
        <f t="shared" si="2"/>
        <v>100</v>
      </c>
      <c r="P39" s="50"/>
      <c r="Q39" s="40"/>
      <c r="R39" s="40"/>
      <c r="S39" s="134"/>
    </row>
    <row r="40" spans="1:19" ht="73.5" customHeight="1">
      <c r="A40" s="118" t="s">
        <v>49</v>
      </c>
      <c r="B40" s="40" t="s">
        <v>222</v>
      </c>
      <c r="C40" s="122"/>
      <c r="D40" s="113">
        <f t="shared" si="3"/>
        <v>393</v>
      </c>
      <c r="E40" s="113">
        <f t="shared" si="4"/>
        <v>393</v>
      </c>
      <c r="F40" s="122">
        <f>F41+F42</f>
        <v>0</v>
      </c>
      <c r="G40" s="122">
        <f aca="true" t="shared" si="11" ref="G40:M40">G41+G42</f>
        <v>0</v>
      </c>
      <c r="H40" s="122">
        <f t="shared" si="11"/>
        <v>0</v>
      </c>
      <c r="I40" s="122">
        <f t="shared" si="11"/>
        <v>0</v>
      </c>
      <c r="J40" s="122">
        <f t="shared" si="11"/>
        <v>393</v>
      </c>
      <c r="K40" s="122">
        <f t="shared" si="11"/>
        <v>393</v>
      </c>
      <c r="L40" s="122">
        <f t="shared" si="11"/>
        <v>0</v>
      </c>
      <c r="M40" s="122">
        <f t="shared" si="11"/>
        <v>0</v>
      </c>
      <c r="N40" s="129">
        <v>100</v>
      </c>
      <c r="O40" s="109">
        <f t="shared" si="2"/>
        <v>100</v>
      </c>
      <c r="P40" s="71" t="s">
        <v>90</v>
      </c>
      <c r="Q40" s="40">
        <v>100</v>
      </c>
      <c r="R40" s="40">
        <v>100</v>
      </c>
      <c r="S40" s="134">
        <v>100</v>
      </c>
    </row>
    <row r="41" spans="1:19" ht="87" customHeight="1">
      <c r="A41" s="120"/>
      <c r="B41" s="116" t="s">
        <v>387</v>
      </c>
      <c r="C41" s="123"/>
      <c r="D41" s="113">
        <f t="shared" si="3"/>
        <v>54.4</v>
      </c>
      <c r="E41" s="113">
        <f t="shared" si="4"/>
        <v>54.4</v>
      </c>
      <c r="F41" s="123">
        <v>0</v>
      </c>
      <c r="G41" s="123">
        <v>0</v>
      </c>
      <c r="H41" s="123">
        <v>0</v>
      </c>
      <c r="I41" s="123">
        <v>0</v>
      </c>
      <c r="J41" s="123">
        <v>54.4</v>
      </c>
      <c r="K41" s="123">
        <v>54.4</v>
      </c>
      <c r="L41" s="123">
        <v>0</v>
      </c>
      <c r="M41" s="123">
        <v>0</v>
      </c>
      <c r="N41" s="129">
        <v>100</v>
      </c>
      <c r="O41" s="109">
        <f t="shared" si="2"/>
        <v>100</v>
      </c>
      <c r="P41" s="71" t="s">
        <v>91</v>
      </c>
      <c r="Q41" s="40">
        <v>533</v>
      </c>
      <c r="R41" s="40">
        <v>533</v>
      </c>
      <c r="S41" s="134">
        <v>100</v>
      </c>
    </row>
    <row r="42" spans="1:19" ht="101.25" customHeight="1">
      <c r="A42" s="120"/>
      <c r="B42" s="116" t="s">
        <v>388</v>
      </c>
      <c r="C42" s="123"/>
      <c r="D42" s="113">
        <f t="shared" si="3"/>
        <v>338.6</v>
      </c>
      <c r="E42" s="113">
        <f t="shared" si="4"/>
        <v>338.6</v>
      </c>
      <c r="F42" s="123">
        <v>0</v>
      </c>
      <c r="G42" s="123">
        <v>0</v>
      </c>
      <c r="H42" s="123">
        <v>0</v>
      </c>
      <c r="I42" s="123">
        <v>0</v>
      </c>
      <c r="J42" s="123">
        <v>338.6</v>
      </c>
      <c r="K42" s="123">
        <v>338.6</v>
      </c>
      <c r="L42" s="123">
        <v>0</v>
      </c>
      <c r="M42" s="123">
        <v>0</v>
      </c>
      <c r="N42" s="129">
        <v>100</v>
      </c>
      <c r="O42" s="109">
        <f t="shared" si="2"/>
        <v>100</v>
      </c>
      <c r="P42" s="71" t="s">
        <v>92</v>
      </c>
      <c r="Q42" s="40">
        <v>1500</v>
      </c>
      <c r="R42" s="40">
        <v>1500</v>
      </c>
      <c r="S42" s="134">
        <v>100</v>
      </c>
    </row>
    <row r="43" spans="1:19" ht="81.75" customHeight="1">
      <c r="A43" s="118" t="s">
        <v>50</v>
      </c>
      <c r="B43" s="40" t="s">
        <v>223</v>
      </c>
      <c r="C43" s="123"/>
      <c r="D43" s="113">
        <f t="shared" si="3"/>
        <v>0</v>
      </c>
      <c r="E43" s="113">
        <f t="shared" si="4"/>
        <v>0</v>
      </c>
      <c r="F43" s="122">
        <f>F44</f>
        <v>0</v>
      </c>
      <c r="G43" s="122">
        <f aca="true" t="shared" si="12" ref="G43:M43">G44</f>
        <v>0</v>
      </c>
      <c r="H43" s="122">
        <f t="shared" si="12"/>
        <v>0</v>
      </c>
      <c r="I43" s="122">
        <f t="shared" si="12"/>
        <v>0</v>
      </c>
      <c r="J43" s="122">
        <f t="shared" si="12"/>
        <v>0</v>
      </c>
      <c r="K43" s="122">
        <f t="shared" si="12"/>
        <v>0</v>
      </c>
      <c r="L43" s="122">
        <f t="shared" si="12"/>
        <v>0</v>
      </c>
      <c r="M43" s="122">
        <f t="shared" si="12"/>
        <v>0</v>
      </c>
      <c r="N43" s="129"/>
      <c r="O43" s="109"/>
      <c r="P43" s="71"/>
      <c r="Q43" s="40"/>
      <c r="R43" s="40"/>
      <c r="S43" s="134"/>
    </row>
    <row r="44" spans="1:19" ht="81.75" customHeight="1">
      <c r="A44" s="118"/>
      <c r="B44" s="123" t="s">
        <v>389</v>
      </c>
      <c r="C44" s="123"/>
      <c r="D44" s="113">
        <f t="shared" si="3"/>
        <v>0</v>
      </c>
      <c r="E44" s="113">
        <f t="shared" si="4"/>
        <v>0</v>
      </c>
      <c r="F44" s="122">
        <v>0</v>
      </c>
      <c r="G44" s="122">
        <v>0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  <c r="M44" s="122">
        <v>0</v>
      </c>
      <c r="N44" s="129"/>
      <c r="O44" s="109"/>
      <c r="P44" s="71"/>
      <c r="Q44" s="40"/>
      <c r="R44" s="40"/>
      <c r="S44" s="134"/>
    </row>
    <row r="45" spans="1:19" ht="141.75" customHeight="1">
      <c r="A45" s="118" t="s">
        <v>51</v>
      </c>
      <c r="B45" s="40" t="s">
        <v>224</v>
      </c>
      <c r="C45" s="123"/>
      <c r="D45" s="113">
        <f t="shared" si="3"/>
        <v>7723.8</v>
      </c>
      <c r="E45" s="113">
        <f t="shared" si="4"/>
        <v>7723.8</v>
      </c>
      <c r="F45" s="122">
        <f>F46</f>
        <v>0</v>
      </c>
      <c r="G45" s="122">
        <f aca="true" t="shared" si="13" ref="G45:M45">G46</f>
        <v>0</v>
      </c>
      <c r="H45" s="122">
        <f t="shared" si="13"/>
        <v>0</v>
      </c>
      <c r="I45" s="122">
        <f t="shared" si="13"/>
        <v>0</v>
      </c>
      <c r="J45" s="122">
        <f t="shared" si="13"/>
        <v>7723.8</v>
      </c>
      <c r="K45" s="122">
        <f t="shared" si="13"/>
        <v>7723.8</v>
      </c>
      <c r="L45" s="122">
        <f t="shared" si="13"/>
        <v>0</v>
      </c>
      <c r="M45" s="122">
        <f t="shared" si="13"/>
        <v>0</v>
      </c>
      <c r="N45" s="129">
        <v>100</v>
      </c>
      <c r="O45" s="109">
        <f t="shared" si="2"/>
        <v>100</v>
      </c>
      <c r="P45" s="71" t="s">
        <v>57</v>
      </c>
      <c r="Q45" s="40">
        <v>100</v>
      </c>
      <c r="R45" s="40">
        <v>100</v>
      </c>
      <c r="S45" s="134">
        <v>100</v>
      </c>
    </row>
    <row r="46" spans="1:19" ht="92.25" customHeight="1">
      <c r="A46" s="118"/>
      <c r="B46" s="123" t="s">
        <v>390</v>
      </c>
      <c r="C46" s="123"/>
      <c r="D46" s="113">
        <f t="shared" si="3"/>
        <v>7723.8</v>
      </c>
      <c r="E46" s="113">
        <f t="shared" si="4"/>
        <v>7723.8</v>
      </c>
      <c r="F46" s="122">
        <v>0</v>
      </c>
      <c r="G46" s="122">
        <v>0</v>
      </c>
      <c r="H46" s="122">
        <v>0</v>
      </c>
      <c r="I46" s="122">
        <v>0</v>
      </c>
      <c r="J46" s="122">
        <v>7723.8</v>
      </c>
      <c r="K46" s="122">
        <v>7723.8</v>
      </c>
      <c r="L46" s="122">
        <v>0</v>
      </c>
      <c r="M46" s="122">
        <v>0</v>
      </c>
      <c r="N46" s="129"/>
      <c r="O46" s="109">
        <f t="shared" si="2"/>
        <v>100</v>
      </c>
      <c r="P46" s="71"/>
      <c r="Q46" s="40"/>
      <c r="R46" s="40"/>
      <c r="S46" s="134"/>
    </row>
    <row r="47" spans="1:19" ht="67.5" customHeight="1">
      <c r="A47" s="118" t="s">
        <v>52</v>
      </c>
      <c r="B47" s="40" t="s">
        <v>225</v>
      </c>
      <c r="C47" s="123"/>
      <c r="D47" s="113">
        <f t="shared" si="3"/>
        <v>3963.9</v>
      </c>
      <c r="E47" s="113">
        <f t="shared" si="4"/>
        <v>3963.9</v>
      </c>
      <c r="F47" s="122">
        <f>F48</f>
        <v>0</v>
      </c>
      <c r="G47" s="122">
        <f aca="true" t="shared" si="14" ref="G47:M47">G48</f>
        <v>0</v>
      </c>
      <c r="H47" s="122">
        <f t="shared" si="14"/>
        <v>0</v>
      </c>
      <c r="I47" s="122">
        <f t="shared" si="14"/>
        <v>0</v>
      </c>
      <c r="J47" s="122">
        <f t="shared" si="14"/>
        <v>3963.9</v>
      </c>
      <c r="K47" s="122">
        <f t="shared" si="14"/>
        <v>3963.9</v>
      </c>
      <c r="L47" s="122">
        <f t="shared" si="14"/>
        <v>0</v>
      </c>
      <c r="M47" s="122">
        <f t="shared" si="14"/>
        <v>0</v>
      </c>
      <c r="N47" s="129">
        <v>100</v>
      </c>
      <c r="O47" s="109">
        <f t="shared" si="2"/>
        <v>100</v>
      </c>
      <c r="P47" s="71" t="s">
        <v>58</v>
      </c>
      <c r="Q47" s="40">
        <v>100</v>
      </c>
      <c r="R47" s="40">
        <v>100</v>
      </c>
      <c r="S47" s="134">
        <v>100</v>
      </c>
    </row>
    <row r="48" spans="1:19" s="14" customFormat="1" ht="58.5" customHeight="1">
      <c r="A48" s="118"/>
      <c r="B48" s="123" t="s">
        <v>391</v>
      </c>
      <c r="C48" s="123"/>
      <c r="D48" s="113">
        <f t="shared" si="3"/>
        <v>3963.9</v>
      </c>
      <c r="E48" s="113">
        <f t="shared" si="4"/>
        <v>3963.9</v>
      </c>
      <c r="F48" s="122">
        <v>0</v>
      </c>
      <c r="G48" s="122">
        <v>0</v>
      </c>
      <c r="H48" s="122">
        <v>0</v>
      </c>
      <c r="I48" s="122">
        <v>0</v>
      </c>
      <c r="J48" s="122">
        <v>3963.9</v>
      </c>
      <c r="K48" s="122">
        <v>3963.9</v>
      </c>
      <c r="L48" s="122">
        <v>0</v>
      </c>
      <c r="M48" s="122">
        <v>0</v>
      </c>
      <c r="N48" s="129"/>
      <c r="O48" s="109">
        <f t="shared" si="2"/>
        <v>100</v>
      </c>
      <c r="P48" s="71"/>
      <c r="Q48" s="40"/>
      <c r="R48" s="40"/>
      <c r="S48" s="134"/>
    </row>
    <row r="49" spans="1:19" ht="58.5" customHeight="1">
      <c r="A49" s="118" t="s">
        <v>53</v>
      </c>
      <c r="B49" s="40" t="s">
        <v>226</v>
      </c>
      <c r="C49" s="123"/>
      <c r="D49" s="113">
        <f t="shared" si="3"/>
        <v>7591.650000000001</v>
      </c>
      <c r="E49" s="113">
        <f t="shared" si="4"/>
        <v>7469.4400000000005</v>
      </c>
      <c r="F49" s="122">
        <f>F50+F51+F52+F53+F54+F55</f>
        <v>342.1</v>
      </c>
      <c r="G49" s="122">
        <f aca="true" t="shared" si="15" ref="G49:M49">G50+G51+G52+G53+G54+G55</f>
        <v>234.1</v>
      </c>
      <c r="H49" s="122">
        <f t="shared" si="15"/>
        <v>7249.55</v>
      </c>
      <c r="I49" s="122">
        <f t="shared" si="15"/>
        <v>7235.34</v>
      </c>
      <c r="J49" s="122">
        <f t="shared" si="15"/>
        <v>0</v>
      </c>
      <c r="K49" s="122">
        <f t="shared" si="15"/>
        <v>0</v>
      </c>
      <c r="L49" s="122">
        <f t="shared" si="15"/>
        <v>0</v>
      </c>
      <c r="M49" s="122">
        <f t="shared" si="15"/>
        <v>0</v>
      </c>
      <c r="N49" s="129">
        <v>100</v>
      </c>
      <c r="O49" s="109">
        <f t="shared" si="2"/>
        <v>98.39020502789249</v>
      </c>
      <c r="P49" s="71" t="s">
        <v>59</v>
      </c>
      <c r="Q49" s="40">
        <v>100</v>
      </c>
      <c r="R49" s="40">
        <v>100</v>
      </c>
      <c r="S49" s="134">
        <v>100</v>
      </c>
    </row>
    <row r="50" spans="1:19" ht="110.25" customHeight="1">
      <c r="A50" s="120"/>
      <c r="B50" s="50" t="s">
        <v>392</v>
      </c>
      <c r="C50" s="40"/>
      <c r="D50" s="113">
        <f t="shared" si="3"/>
        <v>342.1</v>
      </c>
      <c r="E50" s="113">
        <f t="shared" si="4"/>
        <v>234.1</v>
      </c>
      <c r="F50" s="40">
        <v>342.1</v>
      </c>
      <c r="G50" s="40">
        <v>234.1</v>
      </c>
      <c r="H50" s="40">
        <v>0</v>
      </c>
      <c r="I50" s="40">
        <v>0</v>
      </c>
      <c r="J50" s="117">
        <v>0</v>
      </c>
      <c r="K50" s="117">
        <v>0</v>
      </c>
      <c r="L50" s="117">
        <v>0</v>
      </c>
      <c r="M50" s="40">
        <v>0</v>
      </c>
      <c r="N50" s="94">
        <v>100</v>
      </c>
      <c r="O50" s="109">
        <f t="shared" si="2"/>
        <v>68.43028354282373</v>
      </c>
      <c r="P50" s="50" t="s">
        <v>59</v>
      </c>
      <c r="Q50" s="40">
        <v>100</v>
      </c>
      <c r="R50" s="40">
        <v>100</v>
      </c>
      <c r="S50" s="134">
        <v>100</v>
      </c>
    </row>
    <row r="51" spans="1:19" ht="87" customHeight="1">
      <c r="A51" s="120"/>
      <c r="B51" s="50" t="s">
        <v>393</v>
      </c>
      <c r="C51" s="40"/>
      <c r="D51" s="113">
        <f t="shared" si="3"/>
        <v>300.6</v>
      </c>
      <c r="E51" s="113">
        <f t="shared" si="4"/>
        <v>300.6</v>
      </c>
      <c r="F51" s="40">
        <v>0</v>
      </c>
      <c r="G51" s="40">
        <v>0</v>
      </c>
      <c r="H51" s="40">
        <v>300.6</v>
      </c>
      <c r="I51" s="40">
        <v>300.6</v>
      </c>
      <c r="J51" s="117">
        <v>0</v>
      </c>
      <c r="K51" s="117">
        <v>0</v>
      </c>
      <c r="L51" s="117">
        <v>0</v>
      </c>
      <c r="M51" s="40">
        <v>0</v>
      </c>
      <c r="N51" s="94">
        <v>100</v>
      </c>
      <c r="O51" s="109">
        <f t="shared" si="2"/>
        <v>100</v>
      </c>
      <c r="P51" s="50" t="s">
        <v>59</v>
      </c>
      <c r="Q51" s="40">
        <v>100</v>
      </c>
      <c r="R51" s="40">
        <v>100</v>
      </c>
      <c r="S51" s="134">
        <v>100</v>
      </c>
    </row>
    <row r="52" spans="1:19" ht="72.75" customHeight="1">
      <c r="A52" s="120"/>
      <c r="B52" s="50" t="s">
        <v>394</v>
      </c>
      <c r="C52" s="40"/>
      <c r="D52" s="113">
        <f t="shared" si="3"/>
        <v>5746.8</v>
      </c>
      <c r="E52" s="113">
        <f t="shared" si="4"/>
        <v>5746.8</v>
      </c>
      <c r="F52" s="40">
        <v>0</v>
      </c>
      <c r="G52" s="40">
        <v>0</v>
      </c>
      <c r="H52" s="40">
        <v>5746.8</v>
      </c>
      <c r="I52" s="40">
        <v>5746.8</v>
      </c>
      <c r="J52" s="117">
        <v>0</v>
      </c>
      <c r="K52" s="117">
        <v>0</v>
      </c>
      <c r="L52" s="117">
        <v>0</v>
      </c>
      <c r="M52" s="40">
        <v>0</v>
      </c>
      <c r="N52" s="94">
        <v>100</v>
      </c>
      <c r="O52" s="109">
        <f t="shared" si="2"/>
        <v>100</v>
      </c>
      <c r="P52" s="50" t="s">
        <v>59</v>
      </c>
      <c r="Q52" s="40">
        <v>100</v>
      </c>
      <c r="R52" s="40">
        <v>100</v>
      </c>
      <c r="S52" s="134">
        <v>100</v>
      </c>
    </row>
    <row r="53" spans="1:19" ht="88.5" customHeight="1">
      <c r="A53" s="120"/>
      <c r="B53" s="50" t="s">
        <v>395</v>
      </c>
      <c r="C53" s="40"/>
      <c r="D53" s="113">
        <f t="shared" si="3"/>
        <v>318.25</v>
      </c>
      <c r="E53" s="113">
        <f t="shared" si="4"/>
        <v>318.24</v>
      </c>
      <c r="F53" s="40">
        <v>0</v>
      </c>
      <c r="G53" s="40">
        <v>0</v>
      </c>
      <c r="H53" s="40">
        <v>318.25</v>
      </c>
      <c r="I53" s="40">
        <v>318.24</v>
      </c>
      <c r="J53" s="117">
        <v>0</v>
      </c>
      <c r="K53" s="117">
        <v>0</v>
      </c>
      <c r="L53" s="117">
        <v>0</v>
      </c>
      <c r="M53" s="40">
        <v>0</v>
      </c>
      <c r="N53" s="94">
        <v>100</v>
      </c>
      <c r="O53" s="109">
        <f t="shared" si="2"/>
        <v>99.99685781618226</v>
      </c>
      <c r="P53" s="50" t="s">
        <v>59</v>
      </c>
      <c r="Q53" s="40">
        <v>100</v>
      </c>
      <c r="R53" s="40">
        <v>100</v>
      </c>
      <c r="S53" s="134">
        <v>100</v>
      </c>
    </row>
    <row r="54" spans="1:19" s="14" customFormat="1" ht="69.75" customHeight="1">
      <c r="A54" s="120"/>
      <c r="B54" s="50" t="s">
        <v>396</v>
      </c>
      <c r="C54" s="40"/>
      <c r="D54" s="113">
        <f t="shared" si="3"/>
        <v>830</v>
      </c>
      <c r="E54" s="113">
        <f t="shared" si="4"/>
        <v>830</v>
      </c>
      <c r="F54" s="40">
        <v>0</v>
      </c>
      <c r="G54" s="40">
        <v>0</v>
      </c>
      <c r="H54" s="40">
        <v>830</v>
      </c>
      <c r="I54" s="40">
        <v>830</v>
      </c>
      <c r="J54" s="40">
        <v>0</v>
      </c>
      <c r="K54" s="40">
        <v>0</v>
      </c>
      <c r="L54" s="40">
        <v>0</v>
      </c>
      <c r="M54" s="40">
        <v>0</v>
      </c>
      <c r="N54" s="94">
        <v>0</v>
      </c>
      <c r="O54" s="109">
        <f t="shared" si="2"/>
        <v>100</v>
      </c>
      <c r="P54" s="71" t="s">
        <v>470</v>
      </c>
      <c r="Q54" s="40">
        <v>100</v>
      </c>
      <c r="R54" s="40">
        <v>100</v>
      </c>
      <c r="S54" s="134">
        <v>100</v>
      </c>
    </row>
    <row r="55" spans="1:19" ht="60.75" customHeight="1">
      <c r="A55" s="120"/>
      <c r="B55" s="50" t="s">
        <v>397</v>
      </c>
      <c r="C55" s="40"/>
      <c r="D55" s="113">
        <f t="shared" si="3"/>
        <v>53.9</v>
      </c>
      <c r="E55" s="113">
        <f t="shared" si="4"/>
        <v>39.7</v>
      </c>
      <c r="F55" s="40">
        <v>0</v>
      </c>
      <c r="G55" s="40">
        <v>0</v>
      </c>
      <c r="H55" s="40">
        <v>53.9</v>
      </c>
      <c r="I55" s="40">
        <v>39.7</v>
      </c>
      <c r="J55" s="40">
        <v>0</v>
      </c>
      <c r="K55" s="40">
        <v>0</v>
      </c>
      <c r="L55" s="40">
        <v>0</v>
      </c>
      <c r="M55" s="40">
        <v>0</v>
      </c>
      <c r="N55" s="94">
        <v>0</v>
      </c>
      <c r="O55" s="109">
        <f t="shared" si="2"/>
        <v>73.65491651205937</v>
      </c>
      <c r="P55" s="50"/>
      <c r="Q55" s="40"/>
      <c r="R55" s="40"/>
      <c r="S55" s="134"/>
    </row>
    <row r="56" spans="1:19" ht="98.25" customHeight="1">
      <c r="A56" s="75">
        <v>2</v>
      </c>
      <c r="B56" s="76" t="s">
        <v>83</v>
      </c>
      <c r="C56" s="77" t="s">
        <v>68</v>
      </c>
      <c r="D56" s="78">
        <f t="shared" si="3"/>
        <v>6833.400000000001</v>
      </c>
      <c r="E56" s="78">
        <f t="shared" si="4"/>
        <v>6833.400000000001</v>
      </c>
      <c r="F56" s="80">
        <f>F57</f>
        <v>0</v>
      </c>
      <c r="G56" s="80">
        <f aca="true" t="shared" si="16" ref="G56:M56">G57</f>
        <v>0</v>
      </c>
      <c r="H56" s="80">
        <f t="shared" si="16"/>
        <v>0</v>
      </c>
      <c r="I56" s="80">
        <f t="shared" si="16"/>
        <v>0</v>
      </c>
      <c r="J56" s="80">
        <f t="shared" si="16"/>
        <v>6833.400000000001</v>
      </c>
      <c r="K56" s="80">
        <f t="shared" si="16"/>
        <v>6833.400000000001</v>
      </c>
      <c r="L56" s="80">
        <f t="shared" si="16"/>
        <v>0</v>
      </c>
      <c r="M56" s="80">
        <f t="shared" si="16"/>
        <v>0</v>
      </c>
      <c r="N56" s="80">
        <v>100</v>
      </c>
      <c r="O56" s="124">
        <f t="shared" si="2"/>
        <v>100</v>
      </c>
      <c r="P56" s="80"/>
      <c r="Q56" s="80"/>
      <c r="R56" s="80"/>
      <c r="S56" s="80"/>
    </row>
    <row r="57" spans="1:19" ht="69.75" customHeight="1">
      <c r="A57" s="141" t="s">
        <v>78</v>
      </c>
      <c r="B57" s="123" t="s">
        <v>227</v>
      </c>
      <c r="C57" s="40"/>
      <c r="D57" s="113">
        <f t="shared" si="3"/>
        <v>6833.400000000001</v>
      </c>
      <c r="E57" s="113">
        <f t="shared" si="4"/>
        <v>6833.400000000001</v>
      </c>
      <c r="F57" s="142">
        <f>F58+F59+F60+F61+F62</f>
        <v>0</v>
      </c>
      <c r="G57" s="142">
        <f aca="true" t="shared" si="17" ref="G57:M57">G58+G59+G60+G61+G62</f>
        <v>0</v>
      </c>
      <c r="H57" s="142">
        <f t="shared" si="17"/>
        <v>0</v>
      </c>
      <c r="I57" s="142">
        <f t="shared" si="17"/>
        <v>0</v>
      </c>
      <c r="J57" s="142">
        <f t="shared" si="17"/>
        <v>6833.400000000001</v>
      </c>
      <c r="K57" s="142">
        <f t="shared" si="17"/>
        <v>6833.400000000001</v>
      </c>
      <c r="L57" s="142">
        <f t="shared" si="17"/>
        <v>0</v>
      </c>
      <c r="M57" s="142">
        <f t="shared" si="17"/>
        <v>0</v>
      </c>
      <c r="N57" s="130">
        <v>100</v>
      </c>
      <c r="O57" s="109">
        <f t="shared" si="2"/>
        <v>100</v>
      </c>
      <c r="P57" s="32" t="s">
        <v>464</v>
      </c>
      <c r="Q57" s="32">
        <v>42</v>
      </c>
      <c r="R57" s="32">
        <v>42</v>
      </c>
      <c r="S57" s="135">
        <v>100</v>
      </c>
    </row>
    <row r="58" spans="1:19" ht="69" customHeight="1">
      <c r="A58" s="143"/>
      <c r="B58" s="116" t="s">
        <v>228</v>
      </c>
      <c r="C58" s="40"/>
      <c r="D58" s="113">
        <f t="shared" si="3"/>
        <v>110.8</v>
      </c>
      <c r="E58" s="113">
        <f t="shared" si="4"/>
        <v>110.8</v>
      </c>
      <c r="F58" s="126">
        <v>0</v>
      </c>
      <c r="G58" s="126">
        <v>0</v>
      </c>
      <c r="H58" s="126">
        <v>0</v>
      </c>
      <c r="I58" s="126">
        <v>0</v>
      </c>
      <c r="J58" s="126">
        <v>110.8</v>
      </c>
      <c r="K58" s="126">
        <v>110.8</v>
      </c>
      <c r="L58" s="126">
        <v>0</v>
      </c>
      <c r="M58" s="126">
        <v>0</v>
      </c>
      <c r="N58" s="131">
        <v>100</v>
      </c>
      <c r="O58" s="109">
        <f t="shared" si="2"/>
        <v>100</v>
      </c>
      <c r="P58" s="52" t="s">
        <v>465</v>
      </c>
      <c r="Q58" s="126">
        <v>6</v>
      </c>
      <c r="R58" s="126">
        <v>7.84</v>
      </c>
      <c r="S58" s="132">
        <f>R58/Q58*100</f>
        <v>130.66666666666666</v>
      </c>
    </row>
    <row r="59" spans="1:19" s="14" customFormat="1" ht="52.5" customHeight="1">
      <c r="A59" s="143"/>
      <c r="B59" s="116" t="s">
        <v>229</v>
      </c>
      <c r="C59" s="40"/>
      <c r="D59" s="113">
        <f t="shared" si="3"/>
        <v>815</v>
      </c>
      <c r="E59" s="113">
        <f t="shared" si="4"/>
        <v>815</v>
      </c>
      <c r="F59" s="126">
        <v>0</v>
      </c>
      <c r="G59" s="126">
        <v>0</v>
      </c>
      <c r="H59" s="126">
        <v>0</v>
      </c>
      <c r="I59" s="126">
        <v>0</v>
      </c>
      <c r="J59" s="126">
        <v>815</v>
      </c>
      <c r="K59" s="126">
        <v>815</v>
      </c>
      <c r="L59" s="126">
        <v>0</v>
      </c>
      <c r="M59" s="126">
        <v>0</v>
      </c>
      <c r="N59" s="131">
        <v>100</v>
      </c>
      <c r="O59" s="109">
        <f t="shared" si="2"/>
        <v>100</v>
      </c>
      <c r="P59" s="52" t="s">
        <v>466</v>
      </c>
      <c r="Q59" s="126">
        <v>50</v>
      </c>
      <c r="R59" s="126">
        <v>84</v>
      </c>
      <c r="S59" s="131">
        <f>R59/Q59*100</f>
        <v>168</v>
      </c>
    </row>
    <row r="60" spans="1:19" ht="68.25" customHeight="1">
      <c r="A60" s="143"/>
      <c r="B60" s="116" t="s">
        <v>230</v>
      </c>
      <c r="C60" s="40"/>
      <c r="D60" s="113">
        <f t="shared" si="3"/>
        <v>0</v>
      </c>
      <c r="E60" s="113">
        <f t="shared" si="4"/>
        <v>0</v>
      </c>
      <c r="F60" s="126">
        <v>0</v>
      </c>
      <c r="G60" s="126">
        <v>0</v>
      </c>
      <c r="H60" s="126">
        <v>0</v>
      </c>
      <c r="I60" s="126">
        <v>0</v>
      </c>
      <c r="J60" s="126">
        <v>0</v>
      </c>
      <c r="K60" s="126">
        <v>0</v>
      </c>
      <c r="L60" s="126">
        <v>0</v>
      </c>
      <c r="M60" s="126">
        <v>0</v>
      </c>
      <c r="N60" s="131"/>
      <c r="O60" s="109"/>
      <c r="P60" s="52"/>
      <c r="Q60" s="73"/>
      <c r="R60" s="73"/>
      <c r="S60" s="133"/>
    </row>
    <row r="61" spans="1:19" ht="55.5" customHeight="1">
      <c r="A61" s="143"/>
      <c r="B61" s="116" t="s">
        <v>77</v>
      </c>
      <c r="C61" s="40"/>
      <c r="D61" s="113">
        <f t="shared" si="3"/>
        <v>0</v>
      </c>
      <c r="E61" s="113">
        <f t="shared" si="4"/>
        <v>0</v>
      </c>
      <c r="F61" s="126">
        <v>0</v>
      </c>
      <c r="G61" s="126">
        <v>0</v>
      </c>
      <c r="H61" s="126">
        <v>0</v>
      </c>
      <c r="I61" s="126">
        <v>0</v>
      </c>
      <c r="J61" s="126">
        <v>0</v>
      </c>
      <c r="K61" s="126">
        <v>0</v>
      </c>
      <c r="L61" s="126">
        <v>0</v>
      </c>
      <c r="M61" s="126">
        <v>0</v>
      </c>
      <c r="N61" s="131"/>
      <c r="O61" s="109"/>
      <c r="P61" s="52"/>
      <c r="Q61" s="73"/>
      <c r="R61" s="73"/>
      <c r="S61" s="133"/>
    </row>
    <row r="62" spans="1:19" ht="57" customHeight="1">
      <c r="A62" s="143"/>
      <c r="B62" s="116" t="s">
        <v>231</v>
      </c>
      <c r="C62" s="40"/>
      <c r="D62" s="113">
        <f t="shared" si="3"/>
        <v>5907.6</v>
      </c>
      <c r="E62" s="113">
        <f t="shared" si="4"/>
        <v>5907.6</v>
      </c>
      <c r="F62" s="126">
        <v>0</v>
      </c>
      <c r="G62" s="126">
        <v>0</v>
      </c>
      <c r="H62" s="126">
        <v>0</v>
      </c>
      <c r="I62" s="126">
        <v>0</v>
      </c>
      <c r="J62" s="126">
        <v>5907.6</v>
      </c>
      <c r="K62" s="126">
        <v>5907.6</v>
      </c>
      <c r="L62" s="126">
        <v>0</v>
      </c>
      <c r="M62" s="126">
        <v>0</v>
      </c>
      <c r="N62" s="131">
        <v>100</v>
      </c>
      <c r="O62" s="109">
        <f t="shared" si="2"/>
        <v>100</v>
      </c>
      <c r="P62" s="52"/>
      <c r="Q62" s="73"/>
      <c r="R62" s="73"/>
      <c r="S62" s="133"/>
    </row>
    <row r="63" spans="1:19" ht="126" customHeight="1">
      <c r="A63" s="75">
        <v>3</v>
      </c>
      <c r="B63" s="76" t="s">
        <v>110</v>
      </c>
      <c r="C63" s="82" t="s">
        <v>218</v>
      </c>
      <c r="D63" s="78">
        <f t="shared" si="3"/>
        <v>162391.1</v>
      </c>
      <c r="E63" s="78">
        <f t="shared" si="4"/>
        <v>152898.80000000002</v>
      </c>
      <c r="F63" s="83">
        <f>F64+F74+F80+F88+F93</f>
        <v>17397.7</v>
      </c>
      <c r="G63" s="83">
        <f aca="true" t="shared" si="18" ref="G63:M63">G64+G74+G80+G88+G93</f>
        <v>17397.7</v>
      </c>
      <c r="H63" s="83">
        <f t="shared" si="18"/>
        <v>131055.5</v>
      </c>
      <c r="I63" s="83">
        <f t="shared" si="18"/>
        <v>121563.5</v>
      </c>
      <c r="J63" s="83">
        <f t="shared" si="18"/>
        <v>13937.900000000001</v>
      </c>
      <c r="K63" s="83">
        <f t="shared" si="18"/>
        <v>13937.6</v>
      </c>
      <c r="L63" s="83">
        <f t="shared" si="18"/>
        <v>0</v>
      </c>
      <c r="M63" s="83">
        <f t="shared" si="18"/>
        <v>0</v>
      </c>
      <c r="N63" s="82">
        <v>100</v>
      </c>
      <c r="O63" s="124">
        <f t="shared" si="2"/>
        <v>94.15466734322263</v>
      </c>
      <c r="P63" s="76"/>
      <c r="Q63" s="84"/>
      <c r="R63" s="84"/>
      <c r="S63" s="136"/>
    </row>
    <row r="64" spans="1:19" s="14" customFormat="1" ht="56.25" customHeight="1">
      <c r="A64" s="115" t="s">
        <v>232</v>
      </c>
      <c r="B64" s="52" t="s">
        <v>111</v>
      </c>
      <c r="C64" s="144"/>
      <c r="D64" s="113">
        <f t="shared" si="3"/>
        <v>22514</v>
      </c>
      <c r="E64" s="113">
        <f t="shared" si="4"/>
        <v>22514</v>
      </c>
      <c r="F64" s="145">
        <f>F65+F68</f>
        <v>17397.7</v>
      </c>
      <c r="G64" s="145">
        <f aca="true" t="shared" si="19" ref="G64:M64">G65+G68</f>
        <v>17397.7</v>
      </c>
      <c r="H64" s="145">
        <f t="shared" si="19"/>
        <v>1558.1999999999998</v>
      </c>
      <c r="I64" s="145">
        <f t="shared" si="19"/>
        <v>1558.1999999999998</v>
      </c>
      <c r="J64" s="145">
        <f t="shared" si="19"/>
        <v>3558.1000000000004</v>
      </c>
      <c r="K64" s="145">
        <f t="shared" si="19"/>
        <v>3558.1000000000004</v>
      </c>
      <c r="L64" s="145">
        <f t="shared" si="19"/>
        <v>0</v>
      </c>
      <c r="M64" s="145">
        <f t="shared" si="19"/>
        <v>0</v>
      </c>
      <c r="N64" s="99">
        <v>100</v>
      </c>
      <c r="O64" s="98">
        <f t="shared" si="2"/>
        <v>100</v>
      </c>
      <c r="P64" s="158" t="s">
        <v>354</v>
      </c>
      <c r="Q64" s="52">
        <v>33.2</v>
      </c>
      <c r="R64" s="52">
        <v>33.2</v>
      </c>
      <c r="S64" s="99">
        <v>100</v>
      </c>
    </row>
    <row r="65" spans="1:19" ht="72.75" customHeight="1">
      <c r="A65" s="115"/>
      <c r="B65" s="54" t="s">
        <v>112</v>
      </c>
      <c r="C65" s="144"/>
      <c r="D65" s="113">
        <f t="shared" si="3"/>
        <v>2614.5</v>
      </c>
      <c r="E65" s="113">
        <f t="shared" si="4"/>
        <v>2614.5</v>
      </c>
      <c r="F65" s="146">
        <f>F66+F67</f>
        <v>616.9</v>
      </c>
      <c r="G65" s="146">
        <f aca="true" t="shared" si="20" ref="G65:M65">G66+G67</f>
        <v>616.9</v>
      </c>
      <c r="H65" s="146">
        <f t="shared" si="20"/>
        <v>1216.1</v>
      </c>
      <c r="I65" s="146">
        <f t="shared" si="20"/>
        <v>1216.1</v>
      </c>
      <c r="J65" s="146">
        <f t="shared" si="20"/>
        <v>781.5</v>
      </c>
      <c r="K65" s="146">
        <f t="shared" si="20"/>
        <v>781.5</v>
      </c>
      <c r="L65" s="146">
        <f t="shared" si="20"/>
        <v>0</v>
      </c>
      <c r="M65" s="146">
        <f t="shared" si="20"/>
        <v>0</v>
      </c>
      <c r="N65" s="99">
        <v>100</v>
      </c>
      <c r="O65" s="98">
        <f t="shared" si="2"/>
        <v>100</v>
      </c>
      <c r="P65" s="116"/>
      <c r="Q65" s="40"/>
      <c r="R65" s="159"/>
      <c r="S65" s="137"/>
    </row>
    <row r="66" spans="1:19" ht="77.25" customHeight="1">
      <c r="A66" s="143"/>
      <c r="B66" s="50" t="s">
        <v>267</v>
      </c>
      <c r="C66" s="147"/>
      <c r="D66" s="113">
        <f t="shared" si="3"/>
        <v>2614.5</v>
      </c>
      <c r="E66" s="113">
        <f t="shared" si="4"/>
        <v>2614.5</v>
      </c>
      <c r="F66" s="148">
        <v>616.9</v>
      </c>
      <c r="G66" s="148">
        <v>616.9</v>
      </c>
      <c r="H66" s="148">
        <v>1216.1</v>
      </c>
      <c r="I66" s="148">
        <v>1216.1</v>
      </c>
      <c r="J66" s="148">
        <v>781.5</v>
      </c>
      <c r="K66" s="148">
        <v>781.5</v>
      </c>
      <c r="L66" s="147">
        <v>0</v>
      </c>
      <c r="M66" s="147">
        <v>0</v>
      </c>
      <c r="N66" s="97">
        <v>100</v>
      </c>
      <c r="O66" s="98">
        <f t="shared" si="2"/>
        <v>100</v>
      </c>
      <c r="P66" s="50"/>
      <c r="Q66" s="52"/>
      <c r="R66" s="52"/>
      <c r="S66" s="99"/>
    </row>
    <row r="67" spans="1:19" ht="120.75" customHeight="1">
      <c r="A67" s="143"/>
      <c r="B67" s="50" t="s">
        <v>348</v>
      </c>
      <c r="C67" s="53"/>
      <c r="D67" s="113">
        <f t="shared" si="3"/>
        <v>0</v>
      </c>
      <c r="E67" s="113">
        <f t="shared" si="4"/>
        <v>0</v>
      </c>
      <c r="F67" s="149">
        <v>0</v>
      </c>
      <c r="G67" s="149">
        <v>0</v>
      </c>
      <c r="H67" s="149">
        <v>0</v>
      </c>
      <c r="I67" s="149">
        <v>0</v>
      </c>
      <c r="J67" s="149">
        <v>0</v>
      </c>
      <c r="K67" s="149">
        <v>0</v>
      </c>
      <c r="L67" s="149">
        <v>0</v>
      </c>
      <c r="M67" s="149">
        <v>0</v>
      </c>
      <c r="N67" s="99">
        <v>0</v>
      </c>
      <c r="O67" s="98"/>
      <c r="P67" s="50"/>
      <c r="Q67" s="53"/>
      <c r="R67" s="53"/>
      <c r="S67" s="138"/>
    </row>
    <row r="68" spans="1:19" ht="92.25" customHeight="1">
      <c r="A68" s="143"/>
      <c r="B68" s="54" t="s">
        <v>113</v>
      </c>
      <c r="C68" s="53"/>
      <c r="D68" s="113">
        <f t="shared" si="3"/>
        <v>19899.5</v>
      </c>
      <c r="E68" s="113">
        <f t="shared" si="4"/>
        <v>19899.5</v>
      </c>
      <c r="F68" s="149">
        <f>F69+F70+F71+F72+F73</f>
        <v>16780.8</v>
      </c>
      <c r="G68" s="149">
        <f aca="true" t="shared" si="21" ref="G68:M68">G69+G70+G71+G72+G73</f>
        <v>16780.8</v>
      </c>
      <c r="H68" s="149">
        <f t="shared" si="21"/>
        <v>342.1</v>
      </c>
      <c r="I68" s="149">
        <f t="shared" si="21"/>
        <v>342.1</v>
      </c>
      <c r="J68" s="149">
        <f t="shared" si="21"/>
        <v>2776.6000000000004</v>
      </c>
      <c r="K68" s="149">
        <f t="shared" si="21"/>
        <v>2776.6000000000004</v>
      </c>
      <c r="L68" s="149">
        <f t="shared" si="21"/>
        <v>0</v>
      </c>
      <c r="M68" s="149">
        <f t="shared" si="21"/>
        <v>0</v>
      </c>
      <c r="N68" s="99">
        <v>100</v>
      </c>
      <c r="O68" s="98">
        <f t="shared" si="2"/>
        <v>100</v>
      </c>
      <c r="P68" s="116" t="s">
        <v>355</v>
      </c>
      <c r="Q68" s="40">
        <v>30</v>
      </c>
      <c r="R68" s="159">
        <v>30</v>
      </c>
      <c r="S68" s="137">
        <f>(R68*100)/Q68</f>
        <v>100</v>
      </c>
    </row>
    <row r="69" spans="1:19" ht="107.25" customHeight="1">
      <c r="A69" s="143"/>
      <c r="B69" s="50" t="s">
        <v>114</v>
      </c>
      <c r="C69" s="53"/>
      <c r="D69" s="113">
        <f t="shared" si="3"/>
        <v>0</v>
      </c>
      <c r="E69" s="113">
        <f t="shared" si="4"/>
        <v>0</v>
      </c>
      <c r="F69" s="149">
        <v>0</v>
      </c>
      <c r="G69" s="149">
        <v>0</v>
      </c>
      <c r="H69" s="149">
        <v>0</v>
      </c>
      <c r="I69" s="149">
        <v>0</v>
      </c>
      <c r="J69" s="149">
        <v>0</v>
      </c>
      <c r="K69" s="149">
        <v>0</v>
      </c>
      <c r="L69" s="149">
        <v>0</v>
      </c>
      <c r="M69" s="149">
        <v>0</v>
      </c>
      <c r="N69" s="99"/>
      <c r="O69" s="98"/>
      <c r="P69" s="160" t="s">
        <v>356</v>
      </c>
      <c r="Q69" s="40">
        <v>38</v>
      </c>
      <c r="R69" s="159">
        <v>38</v>
      </c>
      <c r="S69" s="137">
        <f>(R69*100)/Q69</f>
        <v>100</v>
      </c>
    </row>
    <row r="70" spans="1:19" ht="99.75" customHeight="1">
      <c r="A70" s="143"/>
      <c r="B70" s="50" t="s">
        <v>115</v>
      </c>
      <c r="C70" s="53"/>
      <c r="D70" s="113">
        <f t="shared" si="3"/>
        <v>17123.199999999997</v>
      </c>
      <c r="E70" s="113">
        <f t="shared" si="4"/>
        <v>17123.199999999997</v>
      </c>
      <c r="F70" s="149">
        <v>16780.8</v>
      </c>
      <c r="G70" s="149">
        <v>16780.8</v>
      </c>
      <c r="H70" s="52">
        <v>342.1</v>
      </c>
      <c r="I70" s="52">
        <v>342.1</v>
      </c>
      <c r="J70" s="149">
        <v>0.3</v>
      </c>
      <c r="K70" s="149">
        <v>0.3</v>
      </c>
      <c r="L70" s="52">
        <v>0</v>
      </c>
      <c r="M70" s="150">
        <v>0</v>
      </c>
      <c r="N70" s="99">
        <v>100</v>
      </c>
      <c r="O70" s="98">
        <f t="shared" si="2"/>
        <v>100</v>
      </c>
      <c r="P70" s="50"/>
      <c r="Q70" s="53"/>
      <c r="R70" s="53"/>
      <c r="S70" s="138"/>
    </row>
    <row r="71" spans="1:19" ht="54.75" customHeight="1">
      <c r="A71" s="143"/>
      <c r="B71" s="50" t="s">
        <v>116</v>
      </c>
      <c r="C71" s="53"/>
      <c r="D71" s="113">
        <f t="shared" si="3"/>
        <v>0</v>
      </c>
      <c r="E71" s="113">
        <f t="shared" si="4"/>
        <v>0</v>
      </c>
      <c r="F71" s="149">
        <v>0</v>
      </c>
      <c r="G71" s="149">
        <v>0</v>
      </c>
      <c r="H71" s="149">
        <v>0</v>
      </c>
      <c r="I71" s="149">
        <v>0</v>
      </c>
      <c r="J71" s="149">
        <v>0</v>
      </c>
      <c r="K71" s="149">
        <v>0</v>
      </c>
      <c r="L71" s="149">
        <v>0</v>
      </c>
      <c r="M71" s="149">
        <v>0</v>
      </c>
      <c r="N71" s="99"/>
      <c r="O71" s="98"/>
      <c r="P71" s="50"/>
      <c r="Q71" s="53"/>
      <c r="R71" s="53"/>
      <c r="S71" s="138"/>
    </row>
    <row r="72" spans="1:19" ht="54" customHeight="1">
      <c r="A72" s="143"/>
      <c r="B72" s="50" t="s">
        <v>117</v>
      </c>
      <c r="C72" s="53"/>
      <c r="D72" s="113">
        <f t="shared" si="3"/>
        <v>0</v>
      </c>
      <c r="E72" s="113">
        <f t="shared" si="4"/>
        <v>0</v>
      </c>
      <c r="F72" s="149">
        <v>0</v>
      </c>
      <c r="G72" s="149">
        <v>0</v>
      </c>
      <c r="H72" s="149">
        <v>0</v>
      </c>
      <c r="I72" s="149">
        <v>0</v>
      </c>
      <c r="J72" s="149">
        <v>0</v>
      </c>
      <c r="K72" s="149">
        <v>0</v>
      </c>
      <c r="L72" s="149">
        <v>0</v>
      </c>
      <c r="M72" s="149">
        <v>0</v>
      </c>
      <c r="N72" s="99"/>
      <c r="O72" s="98"/>
      <c r="P72" s="50"/>
      <c r="Q72" s="53"/>
      <c r="R72" s="53"/>
      <c r="S72" s="138"/>
    </row>
    <row r="73" spans="1:19" ht="54" customHeight="1">
      <c r="A73" s="143"/>
      <c r="B73" s="50" t="s">
        <v>347</v>
      </c>
      <c r="C73" s="53"/>
      <c r="D73" s="113">
        <f t="shared" si="3"/>
        <v>2776.3</v>
      </c>
      <c r="E73" s="113">
        <f t="shared" si="4"/>
        <v>2776.3</v>
      </c>
      <c r="F73" s="149">
        <v>0</v>
      </c>
      <c r="G73" s="149">
        <v>0</v>
      </c>
      <c r="H73" s="149">
        <v>0</v>
      </c>
      <c r="I73" s="149">
        <v>0</v>
      </c>
      <c r="J73" s="149">
        <v>2776.3</v>
      </c>
      <c r="K73" s="149">
        <v>2776.3</v>
      </c>
      <c r="L73" s="149">
        <v>0</v>
      </c>
      <c r="M73" s="149">
        <v>0</v>
      </c>
      <c r="N73" s="99">
        <v>100</v>
      </c>
      <c r="O73" s="98">
        <f t="shared" si="2"/>
        <v>100</v>
      </c>
      <c r="P73" s="50"/>
      <c r="Q73" s="53"/>
      <c r="R73" s="53"/>
      <c r="S73" s="138"/>
    </row>
    <row r="74" spans="1:19" ht="78.75" customHeight="1">
      <c r="A74" s="248" t="s">
        <v>233</v>
      </c>
      <c r="B74" s="256" t="s">
        <v>118</v>
      </c>
      <c r="C74" s="258"/>
      <c r="D74" s="244">
        <f t="shared" si="3"/>
        <v>4690.5</v>
      </c>
      <c r="E74" s="244">
        <f t="shared" si="4"/>
        <v>4690.5</v>
      </c>
      <c r="F74" s="246">
        <f>F76</f>
        <v>0</v>
      </c>
      <c r="G74" s="246">
        <f aca="true" t="shared" si="22" ref="G74:M74">G76</f>
        <v>0</v>
      </c>
      <c r="H74" s="246">
        <f t="shared" si="22"/>
        <v>4690.5</v>
      </c>
      <c r="I74" s="246">
        <f t="shared" si="22"/>
        <v>4690.5</v>
      </c>
      <c r="J74" s="246">
        <f t="shared" si="22"/>
        <v>0</v>
      </c>
      <c r="K74" s="246">
        <f t="shared" si="22"/>
        <v>0</v>
      </c>
      <c r="L74" s="246">
        <f t="shared" si="22"/>
        <v>0</v>
      </c>
      <c r="M74" s="246">
        <f t="shared" si="22"/>
        <v>0</v>
      </c>
      <c r="N74" s="250">
        <v>100</v>
      </c>
      <c r="O74" s="236">
        <f t="shared" si="2"/>
        <v>100</v>
      </c>
      <c r="P74" s="158" t="s">
        <v>357</v>
      </c>
      <c r="Q74" s="40">
        <v>59</v>
      </c>
      <c r="R74" s="159">
        <v>59.5</v>
      </c>
      <c r="S74" s="137">
        <f>(R74*100)/Q74</f>
        <v>100.84745762711864</v>
      </c>
    </row>
    <row r="75" spans="1:19" ht="78.75" customHeight="1">
      <c r="A75" s="249"/>
      <c r="B75" s="257"/>
      <c r="C75" s="259"/>
      <c r="D75" s="245"/>
      <c r="E75" s="245"/>
      <c r="F75" s="247"/>
      <c r="G75" s="247"/>
      <c r="H75" s="247"/>
      <c r="I75" s="247"/>
      <c r="J75" s="247"/>
      <c r="K75" s="247"/>
      <c r="L75" s="247"/>
      <c r="M75" s="247"/>
      <c r="N75" s="251"/>
      <c r="O75" s="237"/>
      <c r="P75" s="160" t="s">
        <v>358</v>
      </c>
      <c r="Q75" s="40">
        <v>50</v>
      </c>
      <c r="R75" s="159">
        <v>59</v>
      </c>
      <c r="S75" s="137">
        <f>(R75*100)/Q75</f>
        <v>118</v>
      </c>
    </row>
    <row r="76" spans="1:19" ht="111.75" customHeight="1">
      <c r="A76" s="151"/>
      <c r="B76" s="152" t="s">
        <v>119</v>
      </c>
      <c r="C76" s="153"/>
      <c r="D76" s="113">
        <f t="shared" si="3"/>
        <v>4690.5</v>
      </c>
      <c r="E76" s="113">
        <f t="shared" si="4"/>
        <v>4690.5</v>
      </c>
      <c r="F76" s="147">
        <f>F77+F78+F79</f>
        <v>0</v>
      </c>
      <c r="G76" s="147">
        <f aca="true" t="shared" si="23" ref="G76:M76">G77+G78+G79</f>
        <v>0</v>
      </c>
      <c r="H76" s="147">
        <f t="shared" si="23"/>
        <v>4690.5</v>
      </c>
      <c r="I76" s="147">
        <f t="shared" si="23"/>
        <v>4690.5</v>
      </c>
      <c r="J76" s="147">
        <f t="shared" si="23"/>
        <v>0</v>
      </c>
      <c r="K76" s="147">
        <f t="shared" si="23"/>
        <v>0</v>
      </c>
      <c r="L76" s="147">
        <f t="shared" si="23"/>
        <v>0</v>
      </c>
      <c r="M76" s="147">
        <f t="shared" si="23"/>
        <v>0</v>
      </c>
      <c r="N76" s="97">
        <v>100</v>
      </c>
      <c r="O76" s="98">
        <f t="shared" si="2"/>
        <v>100</v>
      </c>
      <c r="P76" s="50"/>
      <c r="Q76" s="52"/>
      <c r="R76" s="52"/>
      <c r="S76" s="99">
        <v>100</v>
      </c>
    </row>
    <row r="77" spans="1:19" ht="116.25" customHeight="1">
      <c r="A77" s="151"/>
      <c r="B77" s="152" t="s">
        <v>120</v>
      </c>
      <c r="C77" s="153"/>
      <c r="D77" s="113">
        <f t="shared" si="3"/>
        <v>3031.6</v>
      </c>
      <c r="E77" s="113">
        <f t="shared" si="4"/>
        <v>3031.6</v>
      </c>
      <c r="F77" s="147">
        <v>0</v>
      </c>
      <c r="G77" s="147">
        <v>0</v>
      </c>
      <c r="H77" s="154">
        <v>3031.6</v>
      </c>
      <c r="I77" s="154">
        <v>3031.6</v>
      </c>
      <c r="J77" s="155">
        <v>0</v>
      </c>
      <c r="K77" s="155">
        <v>0</v>
      </c>
      <c r="L77" s="155">
        <v>0</v>
      </c>
      <c r="M77" s="155">
        <v>0</v>
      </c>
      <c r="N77" s="97">
        <v>100</v>
      </c>
      <c r="O77" s="98">
        <f t="shared" si="2"/>
        <v>100</v>
      </c>
      <c r="P77" s="50"/>
      <c r="Q77" s="52"/>
      <c r="R77" s="52"/>
      <c r="S77" s="99">
        <v>100</v>
      </c>
    </row>
    <row r="78" spans="1:19" ht="132" customHeight="1">
      <c r="A78" s="143"/>
      <c r="B78" s="50" t="s">
        <v>349</v>
      </c>
      <c r="C78" s="53"/>
      <c r="D78" s="113">
        <f t="shared" si="3"/>
        <v>1658.9</v>
      </c>
      <c r="E78" s="113">
        <f t="shared" si="4"/>
        <v>1658.9</v>
      </c>
      <c r="F78" s="52">
        <v>0</v>
      </c>
      <c r="G78" s="52">
        <v>0</v>
      </c>
      <c r="H78" s="149">
        <v>1658.9</v>
      </c>
      <c r="I78" s="149">
        <v>1658.9</v>
      </c>
      <c r="J78" s="52">
        <v>0</v>
      </c>
      <c r="K78" s="52">
        <v>0</v>
      </c>
      <c r="L78" s="52">
        <v>0</v>
      </c>
      <c r="M78" s="52">
        <v>0</v>
      </c>
      <c r="N78" s="97">
        <v>100</v>
      </c>
      <c r="O78" s="98">
        <f t="shared" si="2"/>
        <v>100</v>
      </c>
      <c r="P78" s="50"/>
      <c r="Q78" s="52"/>
      <c r="R78" s="52"/>
      <c r="S78" s="99"/>
    </row>
    <row r="79" spans="1:19" ht="76.5" customHeight="1">
      <c r="A79" s="143"/>
      <c r="B79" s="50" t="s">
        <v>121</v>
      </c>
      <c r="C79" s="53"/>
      <c r="D79" s="113">
        <f t="shared" si="3"/>
        <v>0</v>
      </c>
      <c r="E79" s="113">
        <f t="shared" si="4"/>
        <v>0</v>
      </c>
      <c r="F79" s="52">
        <v>0</v>
      </c>
      <c r="G79" s="52">
        <v>0</v>
      </c>
      <c r="H79" s="52">
        <v>0</v>
      </c>
      <c r="I79" s="52">
        <v>0</v>
      </c>
      <c r="J79" s="52">
        <v>0</v>
      </c>
      <c r="K79" s="52">
        <v>0</v>
      </c>
      <c r="L79" s="52">
        <v>0</v>
      </c>
      <c r="M79" s="52">
        <v>0</v>
      </c>
      <c r="N79" s="99">
        <v>0</v>
      </c>
      <c r="O79" s="98"/>
      <c r="P79" s="50"/>
      <c r="Q79" s="52"/>
      <c r="R79" s="52"/>
      <c r="S79" s="99"/>
    </row>
    <row r="80" spans="1:19" ht="79.5" customHeight="1">
      <c r="A80" s="240" t="s">
        <v>234</v>
      </c>
      <c r="B80" s="238" t="s">
        <v>122</v>
      </c>
      <c r="C80" s="238"/>
      <c r="D80" s="244">
        <f t="shared" si="3"/>
        <v>71961.2</v>
      </c>
      <c r="E80" s="244">
        <f t="shared" si="4"/>
        <v>62797.7</v>
      </c>
      <c r="F80" s="238">
        <f>F82+F85</f>
        <v>0</v>
      </c>
      <c r="G80" s="238">
        <f aca="true" t="shared" si="24" ref="G80:M80">G82+G85</f>
        <v>0</v>
      </c>
      <c r="H80" s="238">
        <f t="shared" si="24"/>
        <v>63388.6</v>
      </c>
      <c r="I80" s="238">
        <f t="shared" si="24"/>
        <v>54225.1</v>
      </c>
      <c r="J80" s="238">
        <f t="shared" si="24"/>
        <v>8572.6</v>
      </c>
      <c r="K80" s="238">
        <f t="shared" si="24"/>
        <v>8572.6</v>
      </c>
      <c r="L80" s="238">
        <f t="shared" si="24"/>
        <v>0</v>
      </c>
      <c r="M80" s="238">
        <f t="shared" si="24"/>
        <v>0</v>
      </c>
      <c r="N80" s="99">
        <v>100</v>
      </c>
      <c r="O80" s="98">
        <f t="shared" si="2"/>
        <v>87.26605448491686</v>
      </c>
      <c r="P80" s="160" t="s">
        <v>359</v>
      </c>
      <c r="Q80" s="40">
        <v>27</v>
      </c>
      <c r="R80" s="159">
        <v>27</v>
      </c>
      <c r="S80" s="137">
        <f>(R80*100)/Q80</f>
        <v>100</v>
      </c>
    </row>
    <row r="81" spans="1:19" ht="79.5" customHeight="1">
      <c r="A81" s="241"/>
      <c r="B81" s="239"/>
      <c r="C81" s="239"/>
      <c r="D81" s="245"/>
      <c r="E81" s="245"/>
      <c r="F81" s="239"/>
      <c r="G81" s="239"/>
      <c r="H81" s="239"/>
      <c r="I81" s="239"/>
      <c r="J81" s="239"/>
      <c r="K81" s="239"/>
      <c r="L81" s="239"/>
      <c r="M81" s="239"/>
      <c r="N81" s="99"/>
      <c r="O81" s="98"/>
      <c r="P81" s="158" t="s">
        <v>360</v>
      </c>
      <c r="Q81" s="40">
        <v>40</v>
      </c>
      <c r="R81" s="159">
        <v>51.7</v>
      </c>
      <c r="S81" s="137">
        <f>(R81*100)/Q81</f>
        <v>129.25</v>
      </c>
    </row>
    <row r="82" spans="1:19" ht="81" customHeight="1">
      <c r="A82" s="115"/>
      <c r="B82" s="50" t="s">
        <v>268</v>
      </c>
      <c r="C82" s="52"/>
      <c r="D82" s="113">
        <f t="shared" si="3"/>
        <v>71961.2</v>
      </c>
      <c r="E82" s="113">
        <f t="shared" si="4"/>
        <v>62797.7</v>
      </c>
      <c r="F82" s="52">
        <f>F83+F84</f>
        <v>0</v>
      </c>
      <c r="G82" s="52">
        <f aca="true" t="shared" si="25" ref="G82:M82">G83+G84</f>
        <v>0</v>
      </c>
      <c r="H82" s="52">
        <f t="shared" si="25"/>
        <v>63388.6</v>
      </c>
      <c r="I82" s="52">
        <f t="shared" si="25"/>
        <v>54225.1</v>
      </c>
      <c r="J82" s="52">
        <f t="shared" si="25"/>
        <v>8572.6</v>
      </c>
      <c r="K82" s="52">
        <f t="shared" si="25"/>
        <v>8572.6</v>
      </c>
      <c r="L82" s="52">
        <f t="shared" si="25"/>
        <v>0</v>
      </c>
      <c r="M82" s="52">
        <f t="shared" si="25"/>
        <v>0</v>
      </c>
      <c r="N82" s="99">
        <v>100</v>
      </c>
      <c r="O82" s="98">
        <f t="shared" si="2"/>
        <v>87.26605448491686</v>
      </c>
      <c r="P82" s="50"/>
      <c r="Q82" s="52"/>
      <c r="R82" s="52"/>
      <c r="S82" s="99"/>
    </row>
    <row r="83" spans="1:19" ht="104.25" customHeight="1">
      <c r="A83" s="115"/>
      <c r="B83" s="50" t="s">
        <v>123</v>
      </c>
      <c r="C83" s="52"/>
      <c r="D83" s="113">
        <f t="shared" si="3"/>
        <v>71961.2</v>
      </c>
      <c r="E83" s="113">
        <f t="shared" si="4"/>
        <v>62797.7</v>
      </c>
      <c r="F83" s="52">
        <v>0</v>
      </c>
      <c r="G83" s="52">
        <v>0</v>
      </c>
      <c r="H83" s="149">
        <v>63388.6</v>
      </c>
      <c r="I83" s="149">
        <v>54225.1</v>
      </c>
      <c r="J83" s="52">
        <v>8572.6</v>
      </c>
      <c r="K83" s="52">
        <v>8572.6</v>
      </c>
      <c r="L83" s="52">
        <v>0</v>
      </c>
      <c r="M83" s="52">
        <v>0</v>
      </c>
      <c r="N83" s="99">
        <v>100</v>
      </c>
      <c r="O83" s="98">
        <f t="shared" si="2"/>
        <v>87.26605448491686</v>
      </c>
      <c r="P83" s="50"/>
      <c r="Q83" s="52"/>
      <c r="R83" s="52"/>
      <c r="S83" s="99"/>
    </row>
    <row r="84" spans="1:19" ht="104.25" customHeight="1">
      <c r="A84" s="115"/>
      <c r="B84" s="50" t="s">
        <v>350</v>
      </c>
      <c r="C84" s="52"/>
      <c r="D84" s="113">
        <f t="shared" si="3"/>
        <v>0</v>
      </c>
      <c r="E84" s="113">
        <f t="shared" si="4"/>
        <v>0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99"/>
      <c r="O84" s="98"/>
      <c r="P84" s="50"/>
      <c r="Q84" s="52"/>
      <c r="R84" s="52"/>
      <c r="S84" s="99"/>
    </row>
    <row r="85" spans="1:19" ht="76.5" customHeight="1">
      <c r="A85" s="115"/>
      <c r="B85" s="50" t="s">
        <v>124</v>
      </c>
      <c r="C85" s="52"/>
      <c r="D85" s="113">
        <f t="shared" si="3"/>
        <v>0</v>
      </c>
      <c r="E85" s="113">
        <f t="shared" si="4"/>
        <v>0</v>
      </c>
      <c r="F85" s="52">
        <f>F86+F87</f>
        <v>0</v>
      </c>
      <c r="G85" s="52">
        <f aca="true" t="shared" si="26" ref="G85:M85">G86+G87</f>
        <v>0</v>
      </c>
      <c r="H85" s="52">
        <f t="shared" si="26"/>
        <v>0</v>
      </c>
      <c r="I85" s="52">
        <f t="shared" si="26"/>
        <v>0</v>
      </c>
      <c r="J85" s="52">
        <f t="shared" si="26"/>
        <v>0</v>
      </c>
      <c r="K85" s="52">
        <f t="shared" si="26"/>
        <v>0</v>
      </c>
      <c r="L85" s="52">
        <f t="shared" si="26"/>
        <v>0</v>
      </c>
      <c r="M85" s="52">
        <f t="shared" si="26"/>
        <v>0</v>
      </c>
      <c r="N85" s="99"/>
      <c r="O85" s="98"/>
      <c r="P85" s="50"/>
      <c r="Q85" s="52"/>
      <c r="R85" s="52"/>
      <c r="S85" s="99"/>
    </row>
    <row r="86" spans="1:19" ht="43.5" customHeight="1">
      <c r="A86" s="115"/>
      <c r="B86" s="50" t="s">
        <v>125</v>
      </c>
      <c r="C86" s="52"/>
      <c r="D86" s="113">
        <f t="shared" si="3"/>
        <v>0</v>
      </c>
      <c r="E86" s="113">
        <f t="shared" si="4"/>
        <v>0</v>
      </c>
      <c r="F86" s="52">
        <v>0</v>
      </c>
      <c r="G86" s="52">
        <v>0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99"/>
      <c r="O86" s="98"/>
      <c r="P86" s="50"/>
      <c r="Q86" s="52"/>
      <c r="R86" s="52"/>
      <c r="S86" s="99"/>
    </row>
    <row r="87" spans="1:19" ht="79.5" customHeight="1">
      <c r="A87" s="115"/>
      <c r="B87" s="50" t="s">
        <v>126</v>
      </c>
      <c r="C87" s="52"/>
      <c r="D87" s="113">
        <f t="shared" si="3"/>
        <v>0</v>
      </c>
      <c r="E87" s="113">
        <f t="shared" si="4"/>
        <v>0</v>
      </c>
      <c r="F87" s="52">
        <v>0</v>
      </c>
      <c r="G87" s="52">
        <v>0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99"/>
      <c r="O87" s="98"/>
      <c r="P87" s="50"/>
      <c r="Q87" s="52"/>
      <c r="R87" s="52"/>
      <c r="S87" s="99"/>
    </row>
    <row r="88" spans="1:19" ht="72" customHeight="1">
      <c r="A88" s="115" t="s">
        <v>235</v>
      </c>
      <c r="B88" s="52" t="s">
        <v>127</v>
      </c>
      <c r="C88" s="147"/>
      <c r="D88" s="113">
        <f t="shared" si="3"/>
        <v>62774</v>
      </c>
      <c r="E88" s="113">
        <f t="shared" si="4"/>
        <v>62445.200000000004</v>
      </c>
      <c r="F88" s="147">
        <f>F90+F91+F92</f>
        <v>0</v>
      </c>
      <c r="G88" s="147">
        <f aca="true" t="shared" si="27" ref="G88:M88">G90+G91+G92</f>
        <v>0</v>
      </c>
      <c r="H88" s="147">
        <f t="shared" si="27"/>
        <v>60966.8</v>
      </c>
      <c r="I88" s="147">
        <f t="shared" si="27"/>
        <v>60638.3</v>
      </c>
      <c r="J88" s="147">
        <f t="shared" si="27"/>
        <v>1807.2</v>
      </c>
      <c r="K88" s="147">
        <f t="shared" si="27"/>
        <v>1806.9</v>
      </c>
      <c r="L88" s="147">
        <f t="shared" si="27"/>
        <v>0</v>
      </c>
      <c r="M88" s="147">
        <f t="shared" si="27"/>
        <v>0</v>
      </c>
      <c r="N88" s="97">
        <v>100</v>
      </c>
      <c r="O88" s="98">
        <f t="shared" si="2"/>
        <v>99.47621626788161</v>
      </c>
      <c r="P88" s="160" t="s">
        <v>361</v>
      </c>
      <c r="Q88" s="40">
        <v>5</v>
      </c>
      <c r="R88" s="159">
        <v>5</v>
      </c>
      <c r="S88" s="137">
        <f>(R88*100)/Q88</f>
        <v>100</v>
      </c>
    </row>
    <row r="89" spans="1:19" ht="72" customHeight="1">
      <c r="A89" s="115"/>
      <c r="B89" s="50" t="s">
        <v>351</v>
      </c>
      <c r="C89" s="147"/>
      <c r="D89" s="113">
        <f t="shared" si="3"/>
        <v>62774</v>
      </c>
      <c r="E89" s="113">
        <f t="shared" si="4"/>
        <v>62445.200000000004</v>
      </c>
      <c r="F89" s="147">
        <f>F90+F91+F92</f>
        <v>0</v>
      </c>
      <c r="G89" s="147">
        <f aca="true" t="shared" si="28" ref="G89:M89">G90+G91+G92</f>
        <v>0</v>
      </c>
      <c r="H89" s="147">
        <f t="shared" si="28"/>
        <v>60966.8</v>
      </c>
      <c r="I89" s="147">
        <f t="shared" si="28"/>
        <v>60638.3</v>
      </c>
      <c r="J89" s="147">
        <f t="shared" si="28"/>
        <v>1807.2</v>
      </c>
      <c r="K89" s="147">
        <f t="shared" si="28"/>
        <v>1806.9</v>
      </c>
      <c r="L89" s="147">
        <f t="shared" si="28"/>
        <v>0</v>
      </c>
      <c r="M89" s="147">
        <f t="shared" si="28"/>
        <v>0</v>
      </c>
      <c r="N89" s="97">
        <v>100</v>
      </c>
      <c r="O89" s="98">
        <f t="shared" si="2"/>
        <v>99.47621626788161</v>
      </c>
      <c r="P89" s="50"/>
      <c r="Q89" s="52"/>
      <c r="R89" s="52"/>
      <c r="S89" s="99"/>
    </row>
    <row r="90" spans="1:19" ht="69.75" customHeight="1">
      <c r="A90" s="115"/>
      <c r="B90" s="50" t="s">
        <v>128</v>
      </c>
      <c r="C90" s="147"/>
      <c r="D90" s="113">
        <f t="shared" si="3"/>
        <v>61266.100000000006</v>
      </c>
      <c r="E90" s="113">
        <f t="shared" si="4"/>
        <v>60937.3</v>
      </c>
      <c r="F90" s="147">
        <v>0</v>
      </c>
      <c r="G90" s="147">
        <v>0</v>
      </c>
      <c r="H90" s="148">
        <v>60966.8</v>
      </c>
      <c r="I90" s="148">
        <v>60638.3</v>
      </c>
      <c r="J90" s="147">
        <v>299.3</v>
      </c>
      <c r="K90" s="147">
        <v>299</v>
      </c>
      <c r="L90" s="147">
        <v>0</v>
      </c>
      <c r="M90" s="147">
        <v>0</v>
      </c>
      <c r="N90" s="97">
        <v>100</v>
      </c>
      <c r="O90" s="98">
        <f aca="true" t="shared" si="29" ref="O90:O153">E90/D90*100</f>
        <v>99.46332474239425</v>
      </c>
      <c r="P90" s="50"/>
      <c r="Q90" s="52"/>
      <c r="R90" s="52"/>
      <c r="S90" s="99"/>
    </row>
    <row r="91" spans="1:19" ht="80.25" customHeight="1">
      <c r="A91" s="115"/>
      <c r="B91" s="50" t="s">
        <v>352</v>
      </c>
      <c r="C91" s="147"/>
      <c r="D91" s="113">
        <f t="shared" si="3"/>
        <v>1507.9</v>
      </c>
      <c r="E91" s="113">
        <f t="shared" si="4"/>
        <v>1507.9</v>
      </c>
      <c r="F91" s="147">
        <v>0</v>
      </c>
      <c r="G91" s="147">
        <v>0</v>
      </c>
      <c r="H91" s="148">
        <v>0</v>
      </c>
      <c r="I91" s="148">
        <v>0</v>
      </c>
      <c r="J91" s="147">
        <v>1507.9</v>
      </c>
      <c r="K91" s="147">
        <v>1507.9</v>
      </c>
      <c r="L91" s="147">
        <v>0</v>
      </c>
      <c r="M91" s="147">
        <v>0</v>
      </c>
      <c r="N91" s="97">
        <v>100</v>
      </c>
      <c r="O91" s="98">
        <f t="shared" si="29"/>
        <v>100</v>
      </c>
      <c r="P91" s="50"/>
      <c r="Q91" s="52"/>
      <c r="R91" s="52"/>
      <c r="S91" s="99"/>
    </row>
    <row r="92" spans="1:19" ht="45.75" customHeight="1">
      <c r="A92" s="115"/>
      <c r="B92" s="50" t="s">
        <v>129</v>
      </c>
      <c r="C92" s="147"/>
      <c r="D92" s="113">
        <f t="shared" si="3"/>
        <v>0</v>
      </c>
      <c r="E92" s="113">
        <f t="shared" si="4"/>
        <v>0</v>
      </c>
      <c r="F92" s="147">
        <v>0</v>
      </c>
      <c r="G92" s="147">
        <v>0</v>
      </c>
      <c r="H92" s="147">
        <v>0</v>
      </c>
      <c r="I92" s="147">
        <v>0</v>
      </c>
      <c r="J92" s="147">
        <v>0</v>
      </c>
      <c r="K92" s="147">
        <v>0</v>
      </c>
      <c r="L92" s="147">
        <v>0</v>
      </c>
      <c r="M92" s="147">
        <v>0</v>
      </c>
      <c r="N92" s="97"/>
      <c r="O92" s="98"/>
      <c r="P92" s="50"/>
      <c r="Q92" s="52"/>
      <c r="R92" s="52"/>
      <c r="S92" s="99"/>
    </row>
    <row r="93" spans="1:19" ht="58.5" customHeight="1">
      <c r="A93" s="240" t="s">
        <v>236</v>
      </c>
      <c r="B93" s="242" t="s">
        <v>130</v>
      </c>
      <c r="C93" s="238"/>
      <c r="D93" s="244">
        <f aca="true" t="shared" si="30" ref="D93:D156">F93+H93+J93+L93</f>
        <v>451.4</v>
      </c>
      <c r="E93" s="244">
        <f aca="true" t="shared" si="31" ref="E93:E156">G93+I93+K93+M93</f>
        <v>451.4</v>
      </c>
      <c r="F93" s="232">
        <f aca="true" t="shared" si="32" ref="F93:M93">F95</f>
        <v>0</v>
      </c>
      <c r="G93" s="232">
        <f t="shared" si="32"/>
        <v>0</v>
      </c>
      <c r="H93" s="232">
        <f t="shared" si="32"/>
        <v>451.4</v>
      </c>
      <c r="I93" s="232">
        <f t="shared" si="32"/>
        <v>451.4</v>
      </c>
      <c r="J93" s="232">
        <f t="shared" si="32"/>
        <v>0</v>
      </c>
      <c r="K93" s="232">
        <f t="shared" si="32"/>
        <v>0</v>
      </c>
      <c r="L93" s="232">
        <f t="shared" si="32"/>
        <v>0</v>
      </c>
      <c r="M93" s="232">
        <f t="shared" si="32"/>
        <v>0</v>
      </c>
      <c r="N93" s="234">
        <v>100</v>
      </c>
      <c r="O93" s="236">
        <f t="shared" si="29"/>
        <v>100</v>
      </c>
      <c r="P93" s="160" t="s">
        <v>362</v>
      </c>
      <c r="Q93" s="40">
        <v>4</v>
      </c>
      <c r="R93" s="159">
        <v>4</v>
      </c>
      <c r="S93" s="137">
        <f>(R93*100)/Q93</f>
        <v>100</v>
      </c>
    </row>
    <row r="94" spans="1:19" ht="58.5" customHeight="1">
      <c r="A94" s="241"/>
      <c r="B94" s="243"/>
      <c r="C94" s="239"/>
      <c r="D94" s="245"/>
      <c r="E94" s="245"/>
      <c r="F94" s="233"/>
      <c r="G94" s="233"/>
      <c r="H94" s="233"/>
      <c r="I94" s="233"/>
      <c r="J94" s="233"/>
      <c r="K94" s="233"/>
      <c r="L94" s="233"/>
      <c r="M94" s="233"/>
      <c r="N94" s="235"/>
      <c r="O94" s="237"/>
      <c r="P94" s="161" t="s">
        <v>363</v>
      </c>
      <c r="Q94" s="40">
        <v>60</v>
      </c>
      <c r="R94" s="159">
        <v>67</v>
      </c>
      <c r="S94" s="137">
        <f>(R94*100)/Q94</f>
        <v>111.66666666666667</v>
      </c>
    </row>
    <row r="95" spans="1:19" ht="58.5" customHeight="1">
      <c r="A95" s="115"/>
      <c r="B95" s="50" t="s">
        <v>353</v>
      </c>
      <c r="C95" s="52"/>
      <c r="D95" s="113">
        <f t="shared" si="30"/>
        <v>451.4</v>
      </c>
      <c r="E95" s="113">
        <f t="shared" si="31"/>
        <v>451.4</v>
      </c>
      <c r="F95" s="52">
        <f>F96</f>
        <v>0</v>
      </c>
      <c r="G95" s="52">
        <f aca="true" t="shared" si="33" ref="G95:M95">G96</f>
        <v>0</v>
      </c>
      <c r="H95" s="52">
        <f t="shared" si="33"/>
        <v>451.4</v>
      </c>
      <c r="I95" s="52">
        <f t="shared" si="33"/>
        <v>451.4</v>
      </c>
      <c r="J95" s="52">
        <f t="shared" si="33"/>
        <v>0</v>
      </c>
      <c r="K95" s="52">
        <f t="shared" si="33"/>
        <v>0</v>
      </c>
      <c r="L95" s="52">
        <f t="shared" si="33"/>
        <v>0</v>
      </c>
      <c r="M95" s="52">
        <f t="shared" si="33"/>
        <v>0</v>
      </c>
      <c r="N95" s="99">
        <v>100</v>
      </c>
      <c r="O95" s="98">
        <f t="shared" si="29"/>
        <v>100</v>
      </c>
      <c r="P95" s="50"/>
      <c r="Q95" s="52"/>
      <c r="R95" s="52"/>
      <c r="S95" s="99"/>
    </row>
    <row r="96" spans="1:19" ht="58.5" customHeight="1">
      <c r="A96" s="115"/>
      <c r="B96" s="50" t="s">
        <v>131</v>
      </c>
      <c r="C96" s="52"/>
      <c r="D96" s="113">
        <f t="shared" si="30"/>
        <v>451.4</v>
      </c>
      <c r="E96" s="113">
        <f t="shared" si="31"/>
        <v>451.4</v>
      </c>
      <c r="F96" s="52">
        <v>0</v>
      </c>
      <c r="G96" s="52">
        <v>0</v>
      </c>
      <c r="H96" s="149">
        <v>451.4</v>
      </c>
      <c r="I96" s="149">
        <v>451.4</v>
      </c>
      <c r="J96" s="52">
        <v>0</v>
      </c>
      <c r="K96" s="52">
        <v>0</v>
      </c>
      <c r="L96" s="52">
        <v>0</v>
      </c>
      <c r="M96" s="52">
        <v>0</v>
      </c>
      <c r="N96" s="99">
        <v>100</v>
      </c>
      <c r="O96" s="98">
        <f t="shared" si="29"/>
        <v>100</v>
      </c>
      <c r="P96" s="50"/>
      <c r="Q96" s="52"/>
      <c r="R96" s="52"/>
      <c r="S96" s="99"/>
    </row>
    <row r="97" spans="1:19" s="74" customFormat="1" ht="140.25" customHeight="1">
      <c r="A97" s="75">
        <v>4</v>
      </c>
      <c r="B97" s="85" t="s">
        <v>269</v>
      </c>
      <c r="C97" s="86" t="s">
        <v>218</v>
      </c>
      <c r="D97" s="78">
        <f>F97+H97+J97+L97</f>
        <v>1433.3</v>
      </c>
      <c r="E97" s="78">
        <f>G97+I97+K97+M97</f>
        <v>1433.3</v>
      </c>
      <c r="F97" s="86">
        <f>F98+F104</f>
        <v>0</v>
      </c>
      <c r="G97" s="86">
        <f aca="true" t="shared" si="34" ref="G97:M97">G98+G104</f>
        <v>0</v>
      </c>
      <c r="H97" s="86">
        <f t="shared" si="34"/>
        <v>0</v>
      </c>
      <c r="I97" s="86">
        <f t="shared" si="34"/>
        <v>0</v>
      </c>
      <c r="J97" s="86">
        <f t="shared" si="34"/>
        <v>1433.3</v>
      </c>
      <c r="K97" s="86">
        <f t="shared" si="34"/>
        <v>1433.3</v>
      </c>
      <c r="L97" s="86">
        <f t="shared" si="34"/>
        <v>0</v>
      </c>
      <c r="M97" s="86">
        <f t="shared" si="34"/>
        <v>0</v>
      </c>
      <c r="N97" s="86">
        <v>100</v>
      </c>
      <c r="O97" s="124">
        <f t="shared" si="29"/>
        <v>100</v>
      </c>
      <c r="P97" s="85"/>
      <c r="Q97" s="86"/>
      <c r="R97" s="86"/>
      <c r="S97" s="86"/>
    </row>
    <row r="98" spans="1:19" ht="58.5" customHeight="1">
      <c r="A98" s="115" t="s">
        <v>237</v>
      </c>
      <c r="B98" s="50" t="s">
        <v>270</v>
      </c>
      <c r="C98" s="53"/>
      <c r="D98" s="113">
        <f t="shared" si="30"/>
        <v>6.800000000000001</v>
      </c>
      <c r="E98" s="113">
        <f t="shared" si="31"/>
        <v>6.800000000000001</v>
      </c>
      <c r="F98" s="144">
        <f>F99+F100+F101+F102+F103</f>
        <v>0</v>
      </c>
      <c r="G98" s="144">
        <f aca="true" t="shared" si="35" ref="G98:M98">G99+G100+G101+G102+G103</f>
        <v>0</v>
      </c>
      <c r="H98" s="144">
        <f t="shared" si="35"/>
        <v>0</v>
      </c>
      <c r="I98" s="144">
        <f t="shared" si="35"/>
        <v>0</v>
      </c>
      <c r="J98" s="144">
        <f t="shared" si="35"/>
        <v>6.800000000000001</v>
      </c>
      <c r="K98" s="144">
        <f t="shared" si="35"/>
        <v>6.800000000000001</v>
      </c>
      <c r="L98" s="144">
        <f t="shared" si="35"/>
        <v>0</v>
      </c>
      <c r="M98" s="144">
        <f t="shared" si="35"/>
        <v>0</v>
      </c>
      <c r="N98" s="162">
        <v>100</v>
      </c>
      <c r="O98" s="109">
        <f t="shared" si="29"/>
        <v>100</v>
      </c>
      <c r="P98" s="50" t="s">
        <v>304</v>
      </c>
      <c r="Q98" s="52">
        <v>50</v>
      </c>
      <c r="R98" s="52">
        <v>50</v>
      </c>
      <c r="S98" s="99">
        <v>100</v>
      </c>
    </row>
    <row r="99" spans="1:19" ht="58.5" customHeight="1">
      <c r="A99" s="115"/>
      <c r="B99" s="50" t="s">
        <v>335</v>
      </c>
      <c r="C99" s="53"/>
      <c r="D99" s="113">
        <f t="shared" si="30"/>
        <v>3.6</v>
      </c>
      <c r="E99" s="113">
        <f t="shared" si="31"/>
        <v>3.6</v>
      </c>
      <c r="F99" s="52">
        <v>0</v>
      </c>
      <c r="G99" s="52">
        <v>0</v>
      </c>
      <c r="H99" s="52">
        <v>0</v>
      </c>
      <c r="I99" s="52">
        <v>0</v>
      </c>
      <c r="J99" s="52">
        <v>3.6</v>
      </c>
      <c r="K99" s="52">
        <v>3.6</v>
      </c>
      <c r="L99" s="52">
        <v>0</v>
      </c>
      <c r="M99" s="52">
        <v>0</v>
      </c>
      <c r="N99" s="99">
        <v>100</v>
      </c>
      <c r="O99" s="109">
        <f t="shared" si="29"/>
        <v>100</v>
      </c>
      <c r="P99" s="50" t="s">
        <v>305</v>
      </c>
      <c r="Q99" s="52">
        <v>5</v>
      </c>
      <c r="R99" s="52">
        <v>5</v>
      </c>
      <c r="S99" s="99">
        <v>100</v>
      </c>
    </row>
    <row r="100" spans="1:19" ht="72.75" customHeight="1">
      <c r="A100" s="143"/>
      <c r="B100" s="50" t="s">
        <v>336</v>
      </c>
      <c r="C100" s="53"/>
      <c r="D100" s="113">
        <f t="shared" si="30"/>
        <v>0</v>
      </c>
      <c r="E100" s="113">
        <f t="shared" si="31"/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99">
        <v>0</v>
      </c>
      <c r="O100" s="109"/>
      <c r="P100" s="161"/>
      <c r="Q100" s="52"/>
      <c r="R100" s="52"/>
      <c r="S100" s="99"/>
    </row>
    <row r="101" spans="1:19" ht="58.5" customHeight="1">
      <c r="A101" s="164"/>
      <c r="B101" s="50" t="s">
        <v>337</v>
      </c>
      <c r="C101" s="53"/>
      <c r="D101" s="113">
        <f>F101+H101+J101+L101</f>
        <v>3.2</v>
      </c>
      <c r="E101" s="113">
        <f t="shared" si="31"/>
        <v>3.2</v>
      </c>
      <c r="F101" s="52">
        <v>0</v>
      </c>
      <c r="G101" s="52">
        <v>0</v>
      </c>
      <c r="H101" s="52">
        <v>0</v>
      </c>
      <c r="I101" s="52">
        <v>0</v>
      </c>
      <c r="J101" s="52">
        <v>3.2</v>
      </c>
      <c r="K101" s="52">
        <v>3.2</v>
      </c>
      <c r="L101" s="52">
        <v>0</v>
      </c>
      <c r="M101" s="52">
        <v>0</v>
      </c>
      <c r="N101" s="99">
        <v>100</v>
      </c>
      <c r="O101" s="109">
        <f t="shared" si="29"/>
        <v>100</v>
      </c>
      <c r="P101" s="50"/>
      <c r="Q101" s="52"/>
      <c r="R101" s="52"/>
      <c r="S101" s="99"/>
    </row>
    <row r="102" spans="1:19" ht="87.75" customHeight="1">
      <c r="A102" s="115"/>
      <c r="B102" s="50" t="s">
        <v>338</v>
      </c>
      <c r="C102" s="53"/>
      <c r="D102" s="113">
        <f t="shared" si="30"/>
        <v>0</v>
      </c>
      <c r="E102" s="113">
        <f t="shared" si="31"/>
        <v>0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99">
        <v>0</v>
      </c>
      <c r="O102" s="109"/>
      <c r="P102" s="50"/>
      <c r="Q102" s="52"/>
      <c r="R102" s="52"/>
      <c r="S102" s="99"/>
    </row>
    <row r="103" spans="1:19" ht="58.5" customHeight="1">
      <c r="A103" s="115"/>
      <c r="B103" s="50" t="s">
        <v>339</v>
      </c>
      <c r="C103" s="53"/>
      <c r="D103" s="113">
        <f t="shared" si="30"/>
        <v>0</v>
      </c>
      <c r="E103" s="113">
        <f t="shared" si="31"/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2">
        <v>0</v>
      </c>
      <c r="N103" s="99">
        <v>0</v>
      </c>
      <c r="O103" s="109"/>
      <c r="P103" s="50"/>
      <c r="Q103" s="52"/>
      <c r="R103" s="52"/>
      <c r="S103" s="99"/>
    </row>
    <row r="104" spans="1:19" ht="72" customHeight="1">
      <c r="A104" s="115" t="s">
        <v>238</v>
      </c>
      <c r="B104" s="50" t="s">
        <v>93</v>
      </c>
      <c r="C104" s="52"/>
      <c r="D104" s="113">
        <f t="shared" si="30"/>
        <v>1426.5</v>
      </c>
      <c r="E104" s="113">
        <f t="shared" si="31"/>
        <v>1426.5</v>
      </c>
      <c r="F104" s="144">
        <f>F105</f>
        <v>0</v>
      </c>
      <c r="G104" s="144">
        <f aca="true" t="shared" si="36" ref="G104:M104">G105</f>
        <v>0</v>
      </c>
      <c r="H104" s="144">
        <f t="shared" si="36"/>
        <v>0</v>
      </c>
      <c r="I104" s="144">
        <f t="shared" si="36"/>
        <v>0</v>
      </c>
      <c r="J104" s="144">
        <f t="shared" si="36"/>
        <v>1426.5</v>
      </c>
      <c r="K104" s="144">
        <f t="shared" si="36"/>
        <v>1426.5</v>
      </c>
      <c r="L104" s="144">
        <f t="shared" si="36"/>
        <v>0</v>
      </c>
      <c r="M104" s="144">
        <f t="shared" si="36"/>
        <v>0</v>
      </c>
      <c r="N104" s="162">
        <v>100</v>
      </c>
      <c r="O104" s="109">
        <f t="shared" si="29"/>
        <v>100</v>
      </c>
      <c r="P104" s="50" t="s">
        <v>306</v>
      </c>
      <c r="Q104" s="52">
        <v>100</v>
      </c>
      <c r="R104" s="52">
        <v>100</v>
      </c>
      <c r="S104" s="99">
        <v>100</v>
      </c>
    </row>
    <row r="105" spans="1:19" ht="74.25" customHeight="1">
      <c r="A105" s="165"/>
      <c r="B105" s="50" t="s">
        <v>340</v>
      </c>
      <c r="C105" s="52"/>
      <c r="D105" s="113">
        <f t="shared" si="30"/>
        <v>1426.5</v>
      </c>
      <c r="E105" s="113">
        <f t="shared" si="31"/>
        <v>1426.5</v>
      </c>
      <c r="F105" s="52">
        <v>0</v>
      </c>
      <c r="G105" s="52">
        <v>0</v>
      </c>
      <c r="H105" s="52">
        <v>0</v>
      </c>
      <c r="I105" s="52">
        <v>0</v>
      </c>
      <c r="J105" s="52">
        <v>1426.5</v>
      </c>
      <c r="K105" s="52">
        <v>1426.5</v>
      </c>
      <c r="L105" s="52">
        <v>0</v>
      </c>
      <c r="M105" s="52">
        <v>0</v>
      </c>
      <c r="N105" s="163">
        <v>100</v>
      </c>
      <c r="O105" s="109">
        <f t="shared" si="29"/>
        <v>100</v>
      </c>
      <c r="P105" s="50"/>
      <c r="Q105" s="52"/>
      <c r="R105" s="52"/>
      <c r="S105" s="99"/>
    </row>
    <row r="106" spans="1:19" ht="78.75" customHeight="1">
      <c r="A106" s="75">
        <v>5</v>
      </c>
      <c r="B106" s="76" t="s">
        <v>80</v>
      </c>
      <c r="C106" s="82" t="s">
        <v>13</v>
      </c>
      <c r="D106" s="78">
        <f t="shared" si="30"/>
        <v>44291.100000000006</v>
      </c>
      <c r="E106" s="78">
        <f t="shared" si="31"/>
        <v>44283.90000000001</v>
      </c>
      <c r="F106" s="82">
        <f aca="true" t="shared" si="37" ref="F106:M106">F107+F112+F121+F129+F131+F133</f>
        <v>5093.999999999999</v>
      </c>
      <c r="G106" s="82">
        <f t="shared" si="37"/>
        <v>5093.999999999999</v>
      </c>
      <c r="H106" s="82">
        <f t="shared" si="37"/>
        <v>1708.5000000000002</v>
      </c>
      <c r="I106" s="82">
        <f t="shared" si="37"/>
        <v>1701.3</v>
      </c>
      <c r="J106" s="82">
        <f t="shared" si="37"/>
        <v>37488.600000000006</v>
      </c>
      <c r="K106" s="82">
        <f t="shared" si="37"/>
        <v>37488.600000000006</v>
      </c>
      <c r="L106" s="82">
        <f t="shared" si="37"/>
        <v>0</v>
      </c>
      <c r="M106" s="82">
        <f t="shared" si="37"/>
        <v>0</v>
      </c>
      <c r="N106" s="82">
        <v>100</v>
      </c>
      <c r="O106" s="124">
        <f t="shared" si="29"/>
        <v>99.98374391243388</v>
      </c>
      <c r="P106" s="209"/>
      <c r="Q106" s="210"/>
      <c r="R106" s="210"/>
      <c r="S106" s="210"/>
    </row>
    <row r="107" spans="1:19" ht="58.5" customHeight="1">
      <c r="A107" s="168" t="s">
        <v>239</v>
      </c>
      <c r="B107" s="50" t="s">
        <v>94</v>
      </c>
      <c r="C107" s="226"/>
      <c r="D107" s="113">
        <f t="shared" si="30"/>
        <v>6605.900000000001</v>
      </c>
      <c r="E107" s="113">
        <f t="shared" si="31"/>
        <v>6605.900000000001</v>
      </c>
      <c r="F107" s="144">
        <f>F108+F109+F110+F111</f>
        <v>0</v>
      </c>
      <c r="G107" s="144">
        <f aca="true" t="shared" si="38" ref="G107:M107">G108+G109+G110+G111</f>
        <v>0</v>
      </c>
      <c r="H107" s="144">
        <f t="shared" si="38"/>
        <v>0</v>
      </c>
      <c r="I107" s="144">
        <f t="shared" si="38"/>
        <v>0</v>
      </c>
      <c r="J107" s="144">
        <f t="shared" si="38"/>
        <v>6605.900000000001</v>
      </c>
      <c r="K107" s="144">
        <f t="shared" si="38"/>
        <v>6605.900000000001</v>
      </c>
      <c r="L107" s="144">
        <f t="shared" si="38"/>
        <v>0</v>
      </c>
      <c r="M107" s="144">
        <f t="shared" si="38"/>
        <v>0</v>
      </c>
      <c r="N107" s="218">
        <v>100</v>
      </c>
      <c r="O107" s="109">
        <f t="shared" si="29"/>
        <v>100</v>
      </c>
      <c r="P107" s="212" t="s">
        <v>481</v>
      </c>
      <c r="Q107" s="213">
        <v>1850</v>
      </c>
      <c r="R107" s="213">
        <v>2157.24</v>
      </c>
      <c r="S107" s="219">
        <f>R107/Q107*100</f>
        <v>116.60756756756756</v>
      </c>
    </row>
    <row r="108" spans="1:19" ht="58.5" customHeight="1">
      <c r="A108" s="227"/>
      <c r="B108" s="50" t="s">
        <v>98</v>
      </c>
      <c r="C108" s="40"/>
      <c r="D108" s="113">
        <f t="shared" si="30"/>
        <v>6420</v>
      </c>
      <c r="E108" s="113">
        <f t="shared" si="31"/>
        <v>6420</v>
      </c>
      <c r="F108" s="40">
        <v>0</v>
      </c>
      <c r="G108" s="40">
        <v>0</v>
      </c>
      <c r="H108" s="40">
        <v>0</v>
      </c>
      <c r="I108" s="40">
        <v>0</v>
      </c>
      <c r="J108" s="40">
        <v>6420</v>
      </c>
      <c r="K108" s="40">
        <v>6420</v>
      </c>
      <c r="L108" s="40">
        <v>0</v>
      </c>
      <c r="M108" s="40">
        <v>0</v>
      </c>
      <c r="N108" s="94">
        <v>100</v>
      </c>
      <c r="O108" s="109">
        <f t="shared" si="29"/>
        <v>100</v>
      </c>
      <c r="P108" s="50" t="s">
        <v>482</v>
      </c>
      <c r="Q108" s="40">
        <v>12.5</v>
      </c>
      <c r="R108" s="40">
        <v>12.5</v>
      </c>
      <c r="S108" s="220">
        <f>R108/Q108*100</f>
        <v>100</v>
      </c>
    </row>
    <row r="109" spans="1:19" ht="75" customHeight="1">
      <c r="A109" s="168"/>
      <c r="B109" s="50" t="s">
        <v>34</v>
      </c>
      <c r="C109" s="53"/>
      <c r="D109" s="113">
        <f t="shared" si="30"/>
        <v>169.3</v>
      </c>
      <c r="E109" s="113">
        <f t="shared" si="31"/>
        <v>169.3</v>
      </c>
      <c r="F109" s="52">
        <v>0</v>
      </c>
      <c r="G109" s="52">
        <v>0</v>
      </c>
      <c r="H109" s="52">
        <v>0</v>
      </c>
      <c r="I109" s="52">
        <v>0</v>
      </c>
      <c r="J109" s="52">
        <v>169.3</v>
      </c>
      <c r="K109" s="52">
        <v>169.3</v>
      </c>
      <c r="L109" s="52">
        <v>0</v>
      </c>
      <c r="M109" s="52">
        <v>0</v>
      </c>
      <c r="N109" s="94">
        <v>100</v>
      </c>
      <c r="O109" s="109">
        <f t="shared" si="29"/>
        <v>100</v>
      </c>
      <c r="P109" s="214"/>
      <c r="Q109" s="157"/>
      <c r="R109" s="157"/>
      <c r="S109" s="221"/>
    </row>
    <row r="110" spans="1:19" ht="58.5" customHeight="1">
      <c r="A110" s="143"/>
      <c r="B110" s="50" t="s">
        <v>99</v>
      </c>
      <c r="C110" s="53"/>
      <c r="D110" s="113">
        <f t="shared" si="30"/>
        <v>10</v>
      </c>
      <c r="E110" s="113">
        <f t="shared" si="31"/>
        <v>10</v>
      </c>
      <c r="F110" s="52">
        <v>0</v>
      </c>
      <c r="G110" s="52">
        <v>0</v>
      </c>
      <c r="H110" s="52">
        <v>0</v>
      </c>
      <c r="I110" s="52">
        <v>0</v>
      </c>
      <c r="J110" s="52">
        <v>10</v>
      </c>
      <c r="K110" s="52">
        <v>10</v>
      </c>
      <c r="L110" s="52">
        <v>0</v>
      </c>
      <c r="M110" s="52">
        <v>0</v>
      </c>
      <c r="N110" s="163">
        <v>0</v>
      </c>
      <c r="O110" s="109">
        <f t="shared" si="29"/>
        <v>100</v>
      </c>
      <c r="P110" s="50"/>
      <c r="Q110" s="52"/>
      <c r="R110" s="52"/>
      <c r="S110" s="99"/>
    </row>
    <row r="111" spans="1:19" ht="58.5" customHeight="1">
      <c r="A111" s="143"/>
      <c r="B111" s="50" t="s">
        <v>36</v>
      </c>
      <c r="C111" s="53"/>
      <c r="D111" s="113">
        <f t="shared" si="30"/>
        <v>6.6</v>
      </c>
      <c r="E111" s="113">
        <f t="shared" si="31"/>
        <v>6.6</v>
      </c>
      <c r="F111" s="52">
        <v>0</v>
      </c>
      <c r="G111" s="52">
        <v>0</v>
      </c>
      <c r="H111" s="52">
        <v>0</v>
      </c>
      <c r="I111" s="52">
        <v>0</v>
      </c>
      <c r="J111" s="52">
        <v>6.6</v>
      </c>
      <c r="K111" s="52">
        <v>6.6</v>
      </c>
      <c r="L111" s="52">
        <v>0</v>
      </c>
      <c r="M111" s="52">
        <v>0</v>
      </c>
      <c r="N111" s="163">
        <v>0</v>
      </c>
      <c r="O111" s="109">
        <f t="shared" si="29"/>
        <v>100</v>
      </c>
      <c r="P111" s="50"/>
      <c r="Q111" s="52"/>
      <c r="R111" s="52"/>
      <c r="S111" s="99"/>
    </row>
    <row r="112" spans="1:19" ht="58.5" customHeight="1">
      <c r="A112" s="168" t="s">
        <v>240</v>
      </c>
      <c r="B112" s="50" t="s">
        <v>95</v>
      </c>
      <c r="C112" s="42"/>
      <c r="D112" s="113">
        <f t="shared" si="30"/>
        <v>24810.800000000003</v>
      </c>
      <c r="E112" s="113">
        <f t="shared" si="31"/>
        <v>24803.6</v>
      </c>
      <c r="F112" s="42">
        <f>F113+F114+F115+F116+F117+F118+F119+F120</f>
        <v>5013.099999999999</v>
      </c>
      <c r="G112" s="42">
        <f aca="true" t="shared" si="39" ref="G112:M112">G113+G114+G115+G116+G117+G118+G119+G120</f>
        <v>5013.099999999999</v>
      </c>
      <c r="H112" s="42">
        <f t="shared" si="39"/>
        <v>1489.3000000000002</v>
      </c>
      <c r="I112" s="42">
        <f t="shared" si="39"/>
        <v>1482.1</v>
      </c>
      <c r="J112" s="42">
        <f t="shared" si="39"/>
        <v>18308.4</v>
      </c>
      <c r="K112" s="42">
        <f t="shared" si="39"/>
        <v>18308.4</v>
      </c>
      <c r="L112" s="42">
        <f t="shared" si="39"/>
        <v>0</v>
      </c>
      <c r="M112" s="42">
        <f t="shared" si="39"/>
        <v>0</v>
      </c>
      <c r="N112" s="127">
        <v>100</v>
      </c>
      <c r="O112" s="109">
        <f t="shared" si="29"/>
        <v>99.97098037951213</v>
      </c>
      <c r="P112" s="50" t="s">
        <v>483</v>
      </c>
      <c r="Q112" s="40">
        <v>7.4</v>
      </c>
      <c r="R112" s="40">
        <v>7.4</v>
      </c>
      <c r="S112" s="94">
        <f>R112/Q112*100</f>
        <v>100</v>
      </c>
    </row>
    <row r="113" spans="1:19" ht="58.5" customHeight="1">
      <c r="A113" s="168"/>
      <c r="B113" s="50" t="s">
        <v>33</v>
      </c>
      <c r="C113" s="40"/>
      <c r="D113" s="113">
        <f t="shared" si="30"/>
        <v>11394.5</v>
      </c>
      <c r="E113" s="113">
        <f t="shared" si="31"/>
        <v>11394.5</v>
      </c>
      <c r="F113" s="40">
        <v>4411.4</v>
      </c>
      <c r="G113" s="40">
        <v>4411.4</v>
      </c>
      <c r="H113" s="40">
        <v>787.1</v>
      </c>
      <c r="I113" s="40">
        <v>787.1</v>
      </c>
      <c r="J113" s="40">
        <v>6196</v>
      </c>
      <c r="K113" s="40">
        <v>6196</v>
      </c>
      <c r="L113" s="40">
        <v>0</v>
      </c>
      <c r="M113" s="40">
        <v>0</v>
      </c>
      <c r="N113" s="94">
        <v>100</v>
      </c>
      <c r="O113" s="109">
        <f t="shared" si="29"/>
        <v>100</v>
      </c>
      <c r="P113" s="50"/>
      <c r="Q113" s="40"/>
      <c r="R113" s="40"/>
      <c r="S113" s="94"/>
    </row>
    <row r="114" spans="1:19" ht="68.25" customHeight="1">
      <c r="A114" s="168"/>
      <c r="B114" s="50" t="s">
        <v>34</v>
      </c>
      <c r="C114" s="53"/>
      <c r="D114" s="113">
        <f t="shared" si="30"/>
        <v>2201.5</v>
      </c>
      <c r="E114" s="113">
        <f t="shared" si="31"/>
        <v>2201.5</v>
      </c>
      <c r="F114" s="52">
        <v>601.7</v>
      </c>
      <c r="G114" s="52">
        <v>601.7</v>
      </c>
      <c r="H114" s="52">
        <v>106.2</v>
      </c>
      <c r="I114" s="52">
        <v>106.2</v>
      </c>
      <c r="J114" s="52">
        <v>1493.6</v>
      </c>
      <c r="K114" s="52">
        <v>1493.6</v>
      </c>
      <c r="L114" s="52">
        <v>0</v>
      </c>
      <c r="M114" s="52">
        <v>0</v>
      </c>
      <c r="N114" s="163">
        <v>100</v>
      </c>
      <c r="O114" s="109">
        <f t="shared" si="29"/>
        <v>100</v>
      </c>
      <c r="P114" s="50"/>
      <c r="Q114" s="52"/>
      <c r="R114" s="52"/>
      <c r="S114" s="99"/>
    </row>
    <row r="115" spans="1:19" ht="58.5" customHeight="1">
      <c r="A115" s="168"/>
      <c r="B115" s="50" t="s">
        <v>35</v>
      </c>
      <c r="C115" s="53"/>
      <c r="D115" s="113">
        <f t="shared" si="30"/>
        <v>0</v>
      </c>
      <c r="E115" s="113">
        <f t="shared" si="31"/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163">
        <v>0</v>
      </c>
      <c r="O115" s="109"/>
      <c r="P115" s="50" t="s">
        <v>484</v>
      </c>
      <c r="Q115" s="40">
        <v>1900</v>
      </c>
      <c r="R115" s="40">
        <v>1900</v>
      </c>
      <c r="S115" s="99">
        <v>100</v>
      </c>
    </row>
    <row r="116" spans="1:19" ht="58.5" customHeight="1">
      <c r="A116" s="168"/>
      <c r="B116" s="50" t="s">
        <v>36</v>
      </c>
      <c r="C116" s="40"/>
      <c r="D116" s="113">
        <f t="shared" si="30"/>
        <v>0</v>
      </c>
      <c r="E116" s="113">
        <f t="shared" si="31"/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94">
        <v>0</v>
      </c>
      <c r="O116" s="109"/>
      <c r="P116" s="50"/>
      <c r="Q116" s="40"/>
      <c r="R116" s="40"/>
      <c r="S116" s="94"/>
    </row>
    <row r="117" spans="1:19" ht="71.25" customHeight="1">
      <c r="A117" s="143"/>
      <c r="B117" s="50" t="s">
        <v>37</v>
      </c>
      <c r="C117" s="40"/>
      <c r="D117" s="113">
        <f t="shared" si="30"/>
        <v>3012.7</v>
      </c>
      <c r="E117" s="113">
        <f t="shared" si="31"/>
        <v>3005.5</v>
      </c>
      <c r="F117" s="40">
        <v>0</v>
      </c>
      <c r="G117" s="40">
        <v>0</v>
      </c>
      <c r="H117" s="40">
        <v>596</v>
      </c>
      <c r="I117" s="40">
        <v>588.8</v>
      </c>
      <c r="J117" s="40">
        <v>2416.7</v>
      </c>
      <c r="K117" s="40">
        <v>2416.7</v>
      </c>
      <c r="L117" s="40">
        <v>0</v>
      </c>
      <c r="M117" s="40">
        <v>0</v>
      </c>
      <c r="N117" s="94">
        <v>100</v>
      </c>
      <c r="O117" s="109">
        <f t="shared" si="29"/>
        <v>99.76101171706443</v>
      </c>
      <c r="P117" s="50"/>
      <c r="Q117" s="40"/>
      <c r="R117" s="40"/>
      <c r="S117" s="94"/>
    </row>
    <row r="118" spans="1:19" ht="58.5" customHeight="1">
      <c r="A118" s="143"/>
      <c r="B118" s="50" t="s">
        <v>100</v>
      </c>
      <c r="C118" s="40"/>
      <c r="D118" s="113">
        <f t="shared" si="30"/>
        <v>0</v>
      </c>
      <c r="E118" s="113">
        <f t="shared" si="31"/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94"/>
      <c r="O118" s="109"/>
      <c r="P118" s="50"/>
      <c r="Q118" s="40"/>
      <c r="R118" s="40"/>
      <c r="S118" s="94"/>
    </row>
    <row r="119" spans="1:19" ht="102" customHeight="1">
      <c r="A119" s="143"/>
      <c r="B119" s="50" t="s">
        <v>101</v>
      </c>
      <c r="C119" s="40"/>
      <c r="D119" s="113">
        <f t="shared" si="30"/>
        <v>0</v>
      </c>
      <c r="E119" s="113">
        <f t="shared" si="31"/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94"/>
      <c r="O119" s="109"/>
      <c r="P119" s="50"/>
      <c r="Q119" s="40"/>
      <c r="R119" s="40"/>
      <c r="S119" s="94"/>
    </row>
    <row r="120" spans="1:19" ht="51.75" customHeight="1">
      <c r="A120" s="143"/>
      <c r="B120" s="50" t="s">
        <v>102</v>
      </c>
      <c r="C120" s="40"/>
      <c r="D120" s="113">
        <f t="shared" si="30"/>
        <v>8202.1</v>
      </c>
      <c r="E120" s="113">
        <f t="shared" si="31"/>
        <v>8202.1</v>
      </c>
      <c r="F120" s="40">
        <v>0</v>
      </c>
      <c r="G120" s="40">
        <v>0</v>
      </c>
      <c r="H120" s="40">
        <v>0</v>
      </c>
      <c r="I120" s="40">
        <v>0</v>
      </c>
      <c r="J120" s="40">
        <v>8202.1</v>
      </c>
      <c r="K120" s="40">
        <v>8202.1</v>
      </c>
      <c r="L120" s="40">
        <v>0</v>
      </c>
      <c r="M120" s="40">
        <v>0</v>
      </c>
      <c r="N120" s="94"/>
      <c r="O120" s="109">
        <f t="shared" si="29"/>
        <v>100</v>
      </c>
      <c r="P120" s="212"/>
      <c r="Q120" s="213"/>
      <c r="R120" s="213"/>
      <c r="S120" s="222"/>
    </row>
    <row r="121" spans="1:19" ht="71.25" customHeight="1">
      <c r="A121" s="266" t="s">
        <v>241</v>
      </c>
      <c r="B121" s="238" t="s">
        <v>103</v>
      </c>
      <c r="C121" s="268"/>
      <c r="D121" s="244">
        <f t="shared" si="30"/>
        <v>8186.1</v>
      </c>
      <c r="E121" s="244">
        <f t="shared" si="31"/>
        <v>8186.1</v>
      </c>
      <c r="F121" s="268">
        <f>F123+F124+F125+F126+F127+F128</f>
        <v>80.9</v>
      </c>
      <c r="G121" s="268">
        <f aca="true" t="shared" si="40" ref="G121:M121">G123+G124+G125+G126+G127+G128</f>
        <v>80.9</v>
      </c>
      <c r="H121" s="268">
        <f t="shared" si="40"/>
        <v>219.2</v>
      </c>
      <c r="I121" s="268">
        <f t="shared" si="40"/>
        <v>219.2</v>
      </c>
      <c r="J121" s="268">
        <f t="shared" si="40"/>
        <v>7886</v>
      </c>
      <c r="K121" s="268">
        <f t="shared" si="40"/>
        <v>7886</v>
      </c>
      <c r="L121" s="268">
        <f t="shared" si="40"/>
        <v>0</v>
      </c>
      <c r="M121" s="268">
        <f t="shared" si="40"/>
        <v>0</v>
      </c>
      <c r="N121" s="270">
        <v>100</v>
      </c>
      <c r="O121" s="236">
        <f t="shared" si="29"/>
        <v>100</v>
      </c>
      <c r="P121" s="50" t="s">
        <v>486</v>
      </c>
      <c r="Q121" s="40">
        <v>11</v>
      </c>
      <c r="R121" s="40">
        <v>11</v>
      </c>
      <c r="S121" s="94">
        <v>100</v>
      </c>
    </row>
    <row r="122" spans="1:19" ht="71.25" customHeight="1">
      <c r="A122" s="267"/>
      <c r="B122" s="239"/>
      <c r="C122" s="269"/>
      <c r="D122" s="245"/>
      <c r="E122" s="245"/>
      <c r="F122" s="269"/>
      <c r="G122" s="269"/>
      <c r="H122" s="269"/>
      <c r="I122" s="269"/>
      <c r="J122" s="269"/>
      <c r="K122" s="269"/>
      <c r="L122" s="269"/>
      <c r="M122" s="269"/>
      <c r="N122" s="271"/>
      <c r="O122" s="237"/>
      <c r="P122" s="72" t="s">
        <v>485</v>
      </c>
      <c r="Q122" s="40">
        <v>78.9</v>
      </c>
      <c r="R122" s="40">
        <v>78.9</v>
      </c>
      <c r="S122" s="94">
        <v>100</v>
      </c>
    </row>
    <row r="123" spans="1:19" ht="69" customHeight="1">
      <c r="A123" s="168"/>
      <c r="B123" s="50" t="s">
        <v>104</v>
      </c>
      <c r="C123" s="40"/>
      <c r="D123" s="113">
        <f t="shared" si="30"/>
        <v>8065.7</v>
      </c>
      <c r="E123" s="113">
        <f t="shared" si="31"/>
        <v>8065.7</v>
      </c>
      <c r="F123" s="40">
        <v>0</v>
      </c>
      <c r="G123" s="40">
        <v>0</v>
      </c>
      <c r="H123" s="40">
        <v>205</v>
      </c>
      <c r="I123" s="40">
        <v>205</v>
      </c>
      <c r="J123" s="40">
        <v>7860.7</v>
      </c>
      <c r="K123" s="40">
        <v>7860.7</v>
      </c>
      <c r="L123" s="40">
        <v>0</v>
      </c>
      <c r="M123" s="40">
        <v>0</v>
      </c>
      <c r="N123" s="94">
        <v>100</v>
      </c>
      <c r="O123" s="109">
        <f t="shared" si="29"/>
        <v>100</v>
      </c>
      <c r="P123" s="72"/>
      <c r="Q123" s="40"/>
      <c r="R123" s="40"/>
      <c r="S123" s="94"/>
    </row>
    <row r="124" spans="1:19" ht="63" customHeight="1">
      <c r="A124" s="168"/>
      <c r="B124" s="50" t="s">
        <v>38</v>
      </c>
      <c r="C124" s="40"/>
      <c r="D124" s="113">
        <f t="shared" si="30"/>
        <v>0</v>
      </c>
      <c r="E124" s="113">
        <f t="shared" si="31"/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94">
        <v>100</v>
      </c>
      <c r="O124" s="109"/>
      <c r="P124" s="50"/>
      <c r="Q124" s="40"/>
      <c r="R124" s="40"/>
      <c r="S124" s="94"/>
    </row>
    <row r="125" spans="1:19" ht="74.25" customHeight="1">
      <c r="A125" s="168"/>
      <c r="B125" s="50" t="s">
        <v>39</v>
      </c>
      <c r="C125" s="52"/>
      <c r="D125" s="113">
        <f t="shared" si="30"/>
        <v>120.4</v>
      </c>
      <c r="E125" s="113">
        <f t="shared" si="31"/>
        <v>120.4</v>
      </c>
      <c r="F125" s="52">
        <v>80.9</v>
      </c>
      <c r="G125" s="52">
        <v>80.9</v>
      </c>
      <c r="H125" s="52">
        <v>14.2</v>
      </c>
      <c r="I125" s="52">
        <v>14.2</v>
      </c>
      <c r="J125" s="52">
        <v>25.3</v>
      </c>
      <c r="K125" s="52">
        <v>25.3</v>
      </c>
      <c r="L125" s="52">
        <v>0</v>
      </c>
      <c r="M125" s="52">
        <v>0</v>
      </c>
      <c r="N125" s="163">
        <v>100</v>
      </c>
      <c r="O125" s="109">
        <f t="shared" si="29"/>
        <v>100</v>
      </c>
      <c r="P125" s="50"/>
      <c r="Q125" s="52"/>
      <c r="R125" s="52"/>
      <c r="S125" s="99"/>
    </row>
    <row r="126" spans="1:19" ht="53.25" customHeight="1">
      <c r="A126" s="168"/>
      <c r="B126" s="50" t="s">
        <v>40</v>
      </c>
      <c r="C126" s="52"/>
      <c r="D126" s="113">
        <f t="shared" si="30"/>
        <v>0</v>
      </c>
      <c r="E126" s="113">
        <f t="shared" si="31"/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163">
        <v>100</v>
      </c>
      <c r="O126" s="109"/>
      <c r="P126" s="50"/>
      <c r="Q126" s="52"/>
      <c r="R126" s="52"/>
      <c r="S126" s="99"/>
    </row>
    <row r="127" spans="1:19" ht="63" customHeight="1">
      <c r="A127" s="168"/>
      <c r="B127" s="50" t="s">
        <v>105</v>
      </c>
      <c r="C127" s="52"/>
      <c r="D127" s="113">
        <f t="shared" si="30"/>
        <v>0</v>
      </c>
      <c r="E127" s="113">
        <f t="shared" si="31"/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0</v>
      </c>
      <c r="N127" s="163">
        <v>0</v>
      </c>
      <c r="O127" s="109"/>
      <c r="P127" s="50"/>
      <c r="Q127" s="52"/>
      <c r="R127" s="52"/>
      <c r="S127" s="99"/>
    </row>
    <row r="128" spans="1:19" ht="63" customHeight="1">
      <c r="A128" s="168"/>
      <c r="B128" s="50" t="s">
        <v>106</v>
      </c>
      <c r="C128" s="52"/>
      <c r="D128" s="113">
        <f t="shared" si="30"/>
        <v>0</v>
      </c>
      <c r="E128" s="113">
        <f t="shared" si="31"/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163"/>
      <c r="O128" s="109"/>
      <c r="P128" s="212"/>
      <c r="Q128" s="156"/>
      <c r="R128" s="156"/>
      <c r="S128" s="223"/>
    </row>
    <row r="129" spans="1:19" ht="110.25" customHeight="1">
      <c r="A129" s="168" t="s">
        <v>242</v>
      </c>
      <c r="B129" s="50" t="s">
        <v>96</v>
      </c>
      <c r="C129" s="42"/>
      <c r="D129" s="113">
        <f t="shared" si="30"/>
        <v>3219</v>
      </c>
      <c r="E129" s="113">
        <f t="shared" si="31"/>
        <v>3219</v>
      </c>
      <c r="F129" s="42">
        <f>F130</f>
        <v>0</v>
      </c>
      <c r="G129" s="42">
        <f aca="true" t="shared" si="41" ref="G129:M129">G130</f>
        <v>0</v>
      </c>
      <c r="H129" s="42">
        <f t="shared" si="41"/>
        <v>0</v>
      </c>
      <c r="I129" s="42">
        <f t="shared" si="41"/>
        <v>0</v>
      </c>
      <c r="J129" s="42">
        <f t="shared" si="41"/>
        <v>3219</v>
      </c>
      <c r="K129" s="42">
        <f t="shared" si="41"/>
        <v>3219</v>
      </c>
      <c r="L129" s="42">
        <f t="shared" si="41"/>
        <v>0</v>
      </c>
      <c r="M129" s="42">
        <f t="shared" si="41"/>
        <v>0</v>
      </c>
      <c r="N129" s="127">
        <v>100</v>
      </c>
      <c r="O129" s="109">
        <f t="shared" si="29"/>
        <v>100</v>
      </c>
      <c r="P129" s="215" t="s">
        <v>487</v>
      </c>
      <c r="Q129" s="40">
        <v>100</v>
      </c>
      <c r="R129" s="40">
        <v>100</v>
      </c>
      <c r="S129" s="179">
        <v>100</v>
      </c>
    </row>
    <row r="130" spans="1:19" ht="90" customHeight="1">
      <c r="A130" s="168"/>
      <c r="B130" s="50" t="s">
        <v>41</v>
      </c>
      <c r="C130" s="40"/>
      <c r="D130" s="113">
        <f t="shared" si="30"/>
        <v>3219</v>
      </c>
      <c r="E130" s="113">
        <f t="shared" si="31"/>
        <v>3219</v>
      </c>
      <c r="F130" s="40">
        <v>0</v>
      </c>
      <c r="G130" s="40">
        <v>0</v>
      </c>
      <c r="H130" s="40">
        <v>0</v>
      </c>
      <c r="I130" s="40">
        <v>0</v>
      </c>
      <c r="J130" s="40">
        <v>3219</v>
      </c>
      <c r="K130" s="40">
        <v>3219</v>
      </c>
      <c r="L130" s="40">
        <v>0</v>
      </c>
      <c r="M130" s="40">
        <v>0</v>
      </c>
      <c r="N130" s="94">
        <v>100</v>
      </c>
      <c r="O130" s="109">
        <f t="shared" si="29"/>
        <v>100</v>
      </c>
      <c r="P130" s="216"/>
      <c r="Q130" s="217"/>
      <c r="R130" s="217"/>
      <c r="S130" s="224"/>
    </row>
    <row r="131" spans="1:19" s="14" customFormat="1" ht="40.5" customHeight="1">
      <c r="A131" s="168" t="s">
        <v>243</v>
      </c>
      <c r="B131" s="50" t="s">
        <v>97</v>
      </c>
      <c r="C131" s="42"/>
      <c r="D131" s="113">
        <f t="shared" si="30"/>
        <v>1469.3</v>
      </c>
      <c r="E131" s="113">
        <f t="shared" si="31"/>
        <v>1469.3</v>
      </c>
      <c r="F131" s="42">
        <f>F132</f>
        <v>0</v>
      </c>
      <c r="G131" s="42">
        <f aca="true" t="shared" si="42" ref="G131:M131">G132</f>
        <v>0</v>
      </c>
      <c r="H131" s="42">
        <f t="shared" si="42"/>
        <v>0</v>
      </c>
      <c r="I131" s="42">
        <f t="shared" si="42"/>
        <v>0</v>
      </c>
      <c r="J131" s="42">
        <f t="shared" si="42"/>
        <v>1469.3</v>
      </c>
      <c r="K131" s="42">
        <f t="shared" si="42"/>
        <v>1469.3</v>
      </c>
      <c r="L131" s="42">
        <f t="shared" si="42"/>
        <v>0</v>
      </c>
      <c r="M131" s="42">
        <f t="shared" si="42"/>
        <v>0</v>
      </c>
      <c r="N131" s="127">
        <v>100</v>
      </c>
      <c r="O131" s="109">
        <f t="shared" si="29"/>
        <v>100</v>
      </c>
      <c r="P131" s="215" t="s">
        <v>488</v>
      </c>
      <c r="Q131" s="40">
        <v>100</v>
      </c>
      <c r="R131" s="40">
        <v>100</v>
      </c>
      <c r="S131" s="179">
        <v>100</v>
      </c>
    </row>
    <row r="132" spans="1:19" ht="91.5" customHeight="1">
      <c r="A132" s="165"/>
      <c r="B132" s="50" t="s">
        <v>107</v>
      </c>
      <c r="C132" s="40"/>
      <c r="D132" s="113">
        <f t="shared" si="30"/>
        <v>1469.3</v>
      </c>
      <c r="E132" s="113">
        <f t="shared" si="31"/>
        <v>1469.3</v>
      </c>
      <c r="F132" s="40">
        <v>0</v>
      </c>
      <c r="G132" s="40">
        <v>0</v>
      </c>
      <c r="H132" s="40">
        <v>0</v>
      </c>
      <c r="I132" s="40">
        <v>0</v>
      </c>
      <c r="J132" s="40">
        <v>1469.3</v>
      </c>
      <c r="K132" s="40">
        <v>1469.3</v>
      </c>
      <c r="L132" s="40">
        <v>0</v>
      </c>
      <c r="M132" s="40">
        <v>0</v>
      </c>
      <c r="N132" s="94">
        <v>100</v>
      </c>
      <c r="O132" s="109">
        <f t="shared" si="29"/>
        <v>100</v>
      </c>
      <c r="P132" s="214"/>
      <c r="Q132" s="211"/>
      <c r="R132" s="211"/>
      <c r="S132" s="225"/>
    </row>
    <row r="133" spans="1:19" ht="48.75" customHeight="1">
      <c r="A133" s="141" t="s">
        <v>244</v>
      </c>
      <c r="B133" s="50" t="s">
        <v>108</v>
      </c>
      <c r="C133" s="40"/>
      <c r="D133" s="113">
        <f t="shared" si="30"/>
        <v>0</v>
      </c>
      <c r="E133" s="113">
        <f t="shared" si="31"/>
        <v>0</v>
      </c>
      <c r="F133" s="40">
        <f>F134</f>
        <v>0</v>
      </c>
      <c r="G133" s="40">
        <f aca="true" t="shared" si="43" ref="G133:N133">G134</f>
        <v>0</v>
      </c>
      <c r="H133" s="40">
        <f t="shared" si="43"/>
        <v>0</v>
      </c>
      <c r="I133" s="40">
        <f t="shared" si="43"/>
        <v>0</v>
      </c>
      <c r="J133" s="40">
        <f t="shared" si="43"/>
        <v>0</v>
      </c>
      <c r="K133" s="40">
        <f t="shared" si="43"/>
        <v>0</v>
      </c>
      <c r="L133" s="40">
        <f t="shared" si="43"/>
        <v>0</v>
      </c>
      <c r="M133" s="40">
        <f t="shared" si="43"/>
        <v>0</v>
      </c>
      <c r="N133" s="94">
        <f t="shared" si="43"/>
        <v>0</v>
      </c>
      <c r="O133" s="109"/>
      <c r="P133" s="215" t="s">
        <v>489</v>
      </c>
      <c r="Q133" s="40">
        <v>1.5</v>
      </c>
      <c r="R133" s="40">
        <v>1.5</v>
      </c>
      <c r="S133" s="179">
        <v>100</v>
      </c>
    </row>
    <row r="134" spans="1:19" ht="86.25" customHeight="1">
      <c r="A134" s="165"/>
      <c r="B134" s="50" t="s">
        <v>109</v>
      </c>
      <c r="C134" s="40"/>
      <c r="D134" s="113">
        <f t="shared" si="30"/>
        <v>0</v>
      </c>
      <c r="E134" s="113">
        <f t="shared" si="31"/>
        <v>0</v>
      </c>
      <c r="F134" s="40">
        <v>0</v>
      </c>
      <c r="G134" s="40">
        <v>0</v>
      </c>
      <c r="H134" s="40">
        <v>0</v>
      </c>
      <c r="I134" s="40">
        <v>0</v>
      </c>
      <c r="J134" s="40">
        <v>0</v>
      </c>
      <c r="K134" s="40">
        <v>0</v>
      </c>
      <c r="L134" s="40">
        <v>0</v>
      </c>
      <c r="M134" s="40">
        <v>0</v>
      </c>
      <c r="N134" s="94"/>
      <c r="O134" s="109"/>
      <c r="P134" s="50"/>
      <c r="Q134" s="40"/>
      <c r="R134" s="40"/>
      <c r="S134" s="94"/>
    </row>
    <row r="135" spans="1:19" ht="126" customHeight="1">
      <c r="A135" s="87" t="s">
        <v>245</v>
      </c>
      <c r="B135" s="96" t="s">
        <v>165</v>
      </c>
      <c r="C135" s="77" t="s">
        <v>218</v>
      </c>
      <c r="D135" s="78">
        <f t="shared" si="30"/>
        <v>44536.9</v>
      </c>
      <c r="E135" s="78">
        <f t="shared" si="31"/>
        <v>43864.85</v>
      </c>
      <c r="F135" s="80">
        <f aca="true" t="shared" si="44" ref="F135:M135">F136+F161+F151+F168</f>
        <v>0</v>
      </c>
      <c r="G135" s="80">
        <f t="shared" si="44"/>
        <v>0</v>
      </c>
      <c r="H135" s="80">
        <f t="shared" si="44"/>
        <v>2137</v>
      </c>
      <c r="I135" s="80">
        <f t="shared" si="44"/>
        <v>1467.25</v>
      </c>
      <c r="J135" s="80">
        <f t="shared" si="44"/>
        <v>42399.9</v>
      </c>
      <c r="K135" s="80">
        <f t="shared" si="44"/>
        <v>42397.6</v>
      </c>
      <c r="L135" s="80">
        <f t="shared" si="44"/>
        <v>0</v>
      </c>
      <c r="M135" s="80">
        <f t="shared" si="44"/>
        <v>0</v>
      </c>
      <c r="N135" s="80"/>
      <c r="O135" s="124">
        <f t="shared" si="29"/>
        <v>98.49102654203593</v>
      </c>
      <c r="P135" s="79"/>
      <c r="Q135" s="80"/>
      <c r="R135" s="80"/>
      <c r="S135" s="80"/>
    </row>
    <row r="136" spans="1:19" ht="55.5" customHeight="1">
      <c r="A136" s="141" t="s">
        <v>246</v>
      </c>
      <c r="B136" s="54" t="s">
        <v>331</v>
      </c>
      <c r="C136" s="40"/>
      <c r="D136" s="113">
        <f t="shared" si="30"/>
        <v>37073.1</v>
      </c>
      <c r="E136" s="113">
        <f t="shared" si="31"/>
        <v>37070.799999999996</v>
      </c>
      <c r="F136" s="40">
        <f aca="true" t="shared" si="45" ref="F136:M136">F137+F142+F145+F148</f>
        <v>0</v>
      </c>
      <c r="G136" s="40">
        <f t="shared" si="45"/>
        <v>0</v>
      </c>
      <c r="H136" s="40">
        <f t="shared" si="45"/>
        <v>0</v>
      </c>
      <c r="I136" s="40">
        <f t="shared" si="45"/>
        <v>0</v>
      </c>
      <c r="J136" s="40">
        <f t="shared" si="45"/>
        <v>37073.1</v>
      </c>
      <c r="K136" s="40">
        <f t="shared" si="45"/>
        <v>37070.799999999996</v>
      </c>
      <c r="L136" s="40">
        <f t="shared" si="45"/>
        <v>0</v>
      </c>
      <c r="M136" s="40">
        <f t="shared" si="45"/>
        <v>0</v>
      </c>
      <c r="N136" s="94"/>
      <c r="O136" s="109">
        <f t="shared" si="29"/>
        <v>99.99379604079508</v>
      </c>
      <c r="P136" s="50" t="s">
        <v>272</v>
      </c>
      <c r="Q136" s="40">
        <v>0</v>
      </c>
      <c r="R136" s="94">
        <v>0</v>
      </c>
      <c r="S136" s="94">
        <v>100</v>
      </c>
    </row>
    <row r="137" spans="1:19" ht="73.5" customHeight="1">
      <c r="A137" s="141"/>
      <c r="B137" s="50" t="s">
        <v>166</v>
      </c>
      <c r="C137" s="40"/>
      <c r="D137" s="113">
        <f t="shared" si="30"/>
        <v>25113.600000000002</v>
      </c>
      <c r="E137" s="113">
        <f t="shared" si="31"/>
        <v>25111.3</v>
      </c>
      <c r="F137" s="40">
        <f>F138+F139+F140+F141</f>
        <v>0</v>
      </c>
      <c r="G137" s="40">
        <f aca="true" t="shared" si="46" ref="G137:M137">G138+G139+G140+G141</f>
        <v>0</v>
      </c>
      <c r="H137" s="40">
        <f t="shared" si="46"/>
        <v>0</v>
      </c>
      <c r="I137" s="40">
        <f t="shared" si="46"/>
        <v>0</v>
      </c>
      <c r="J137" s="40">
        <f t="shared" si="46"/>
        <v>25113.600000000002</v>
      </c>
      <c r="K137" s="40">
        <f t="shared" si="46"/>
        <v>25111.3</v>
      </c>
      <c r="L137" s="40">
        <f t="shared" si="46"/>
        <v>0</v>
      </c>
      <c r="M137" s="40">
        <f t="shared" si="46"/>
        <v>0</v>
      </c>
      <c r="N137" s="94"/>
      <c r="O137" s="109">
        <f t="shared" si="29"/>
        <v>99.99084161569826</v>
      </c>
      <c r="P137" s="50" t="s">
        <v>273</v>
      </c>
      <c r="Q137" s="40">
        <v>100</v>
      </c>
      <c r="R137" s="94">
        <v>100</v>
      </c>
      <c r="S137" s="94">
        <v>100</v>
      </c>
    </row>
    <row r="138" spans="1:19" ht="69">
      <c r="A138" s="141"/>
      <c r="B138" s="50" t="s">
        <v>167</v>
      </c>
      <c r="C138" s="40"/>
      <c r="D138" s="113">
        <f t="shared" si="30"/>
        <v>16124</v>
      </c>
      <c r="E138" s="113">
        <f t="shared" si="31"/>
        <v>16121.7</v>
      </c>
      <c r="F138" s="40">
        <v>0</v>
      </c>
      <c r="G138" s="40">
        <v>0</v>
      </c>
      <c r="H138" s="40">
        <v>0</v>
      </c>
      <c r="I138" s="40">
        <v>0</v>
      </c>
      <c r="J138" s="40">
        <v>16124</v>
      </c>
      <c r="K138" s="40">
        <v>16121.7</v>
      </c>
      <c r="L138" s="40">
        <v>0</v>
      </c>
      <c r="M138" s="40">
        <v>0</v>
      </c>
      <c r="N138" s="94"/>
      <c r="O138" s="109">
        <f t="shared" si="29"/>
        <v>99.98573554949145</v>
      </c>
      <c r="P138" s="50"/>
      <c r="Q138" s="40"/>
      <c r="R138" s="94"/>
      <c r="S138" s="94"/>
    </row>
    <row r="139" spans="1:19" ht="110.25" customHeight="1">
      <c r="A139" s="141"/>
      <c r="B139" s="50" t="s">
        <v>168</v>
      </c>
      <c r="C139" s="40"/>
      <c r="D139" s="113">
        <f t="shared" si="30"/>
        <v>6552.4</v>
      </c>
      <c r="E139" s="113">
        <f t="shared" si="31"/>
        <v>6552.4</v>
      </c>
      <c r="F139" s="40">
        <v>0</v>
      </c>
      <c r="G139" s="40">
        <v>0</v>
      </c>
      <c r="H139" s="40">
        <v>0</v>
      </c>
      <c r="I139" s="40">
        <v>0</v>
      </c>
      <c r="J139" s="40">
        <v>6552.4</v>
      </c>
      <c r="K139" s="40">
        <v>6552.4</v>
      </c>
      <c r="L139" s="40">
        <v>0</v>
      </c>
      <c r="M139" s="40">
        <v>0</v>
      </c>
      <c r="N139" s="94"/>
      <c r="O139" s="109">
        <f t="shared" si="29"/>
        <v>100</v>
      </c>
      <c r="P139" s="50"/>
      <c r="Q139" s="40"/>
      <c r="R139" s="94"/>
      <c r="S139" s="94"/>
    </row>
    <row r="140" spans="1:19" ht="91.5" customHeight="1">
      <c r="A140" s="141"/>
      <c r="B140" s="50" t="s">
        <v>169</v>
      </c>
      <c r="C140" s="40"/>
      <c r="D140" s="113">
        <f t="shared" si="30"/>
        <v>2001.7</v>
      </c>
      <c r="E140" s="113">
        <f t="shared" si="31"/>
        <v>2001.7</v>
      </c>
      <c r="F140" s="40">
        <v>0</v>
      </c>
      <c r="G140" s="40">
        <v>0</v>
      </c>
      <c r="H140" s="40">
        <v>0</v>
      </c>
      <c r="I140" s="40">
        <v>0</v>
      </c>
      <c r="J140" s="40">
        <v>2001.7</v>
      </c>
      <c r="K140" s="40">
        <v>2001.7</v>
      </c>
      <c r="L140" s="40">
        <v>0</v>
      </c>
      <c r="M140" s="40">
        <v>0</v>
      </c>
      <c r="N140" s="94"/>
      <c r="O140" s="109">
        <f t="shared" si="29"/>
        <v>100</v>
      </c>
      <c r="P140" s="50"/>
      <c r="Q140" s="40"/>
      <c r="R140" s="94"/>
      <c r="S140" s="94"/>
    </row>
    <row r="141" spans="1:19" ht="61.5" customHeight="1">
      <c r="A141" s="141"/>
      <c r="B141" s="50" t="s">
        <v>170</v>
      </c>
      <c r="C141" s="40"/>
      <c r="D141" s="113">
        <f t="shared" si="30"/>
        <v>435.5</v>
      </c>
      <c r="E141" s="113">
        <f t="shared" si="31"/>
        <v>435.5</v>
      </c>
      <c r="F141" s="40">
        <v>0</v>
      </c>
      <c r="G141" s="40">
        <v>0</v>
      </c>
      <c r="H141" s="40">
        <v>0</v>
      </c>
      <c r="I141" s="40">
        <v>0</v>
      </c>
      <c r="J141" s="40">
        <v>435.5</v>
      </c>
      <c r="K141" s="40">
        <v>435.5</v>
      </c>
      <c r="L141" s="40">
        <v>0</v>
      </c>
      <c r="M141" s="40">
        <v>0</v>
      </c>
      <c r="N141" s="94"/>
      <c r="O141" s="109">
        <f t="shared" si="29"/>
        <v>100</v>
      </c>
      <c r="P141" s="50"/>
      <c r="Q141" s="40"/>
      <c r="R141" s="94"/>
      <c r="S141" s="94"/>
    </row>
    <row r="142" spans="1:19" ht="55.5" customHeight="1">
      <c r="A142" s="141"/>
      <c r="B142" s="54" t="s">
        <v>171</v>
      </c>
      <c r="C142" s="40"/>
      <c r="D142" s="113">
        <f t="shared" si="30"/>
        <v>529.3000000000001</v>
      </c>
      <c r="E142" s="113">
        <f t="shared" si="31"/>
        <v>529.3000000000001</v>
      </c>
      <c r="F142" s="40">
        <f>F143+F144</f>
        <v>0</v>
      </c>
      <c r="G142" s="40">
        <f aca="true" t="shared" si="47" ref="G142:M142">G143+G144</f>
        <v>0</v>
      </c>
      <c r="H142" s="40">
        <f t="shared" si="47"/>
        <v>0</v>
      </c>
      <c r="I142" s="40">
        <f t="shared" si="47"/>
        <v>0</v>
      </c>
      <c r="J142" s="40">
        <f t="shared" si="47"/>
        <v>529.3000000000001</v>
      </c>
      <c r="K142" s="40">
        <f t="shared" si="47"/>
        <v>529.3000000000001</v>
      </c>
      <c r="L142" s="40">
        <f t="shared" si="47"/>
        <v>0</v>
      </c>
      <c r="M142" s="40">
        <f t="shared" si="47"/>
        <v>0</v>
      </c>
      <c r="N142" s="94"/>
      <c r="O142" s="109">
        <f t="shared" si="29"/>
        <v>100</v>
      </c>
      <c r="P142" s="50"/>
      <c r="Q142" s="40"/>
      <c r="R142" s="94"/>
      <c r="S142" s="94"/>
    </row>
    <row r="143" spans="1:19" s="19" customFormat="1" ht="56.25" customHeight="1">
      <c r="A143" s="141"/>
      <c r="B143" s="50" t="s">
        <v>172</v>
      </c>
      <c r="C143" s="40"/>
      <c r="D143" s="166">
        <f t="shared" si="30"/>
        <v>508.6</v>
      </c>
      <c r="E143" s="166">
        <f t="shared" si="31"/>
        <v>508.6</v>
      </c>
      <c r="F143" s="40">
        <v>0</v>
      </c>
      <c r="G143" s="40">
        <v>0</v>
      </c>
      <c r="H143" s="40">
        <v>0</v>
      </c>
      <c r="I143" s="40">
        <v>0</v>
      </c>
      <c r="J143" s="40">
        <v>508.6</v>
      </c>
      <c r="K143" s="40">
        <v>508.6</v>
      </c>
      <c r="L143" s="40">
        <v>0</v>
      </c>
      <c r="M143" s="40">
        <v>0</v>
      </c>
      <c r="N143" s="94"/>
      <c r="O143" s="109">
        <f t="shared" si="29"/>
        <v>100</v>
      </c>
      <c r="P143" s="50"/>
      <c r="Q143" s="40"/>
      <c r="R143" s="94"/>
      <c r="S143" s="94"/>
    </row>
    <row r="144" spans="1:19" s="19" customFormat="1" ht="105.75" customHeight="1">
      <c r="A144" s="141"/>
      <c r="B144" s="50" t="s">
        <v>173</v>
      </c>
      <c r="C144" s="40"/>
      <c r="D144" s="166">
        <f t="shared" si="30"/>
        <v>20.7</v>
      </c>
      <c r="E144" s="166">
        <f t="shared" si="31"/>
        <v>20.7</v>
      </c>
      <c r="F144" s="40">
        <v>0</v>
      </c>
      <c r="G144" s="40">
        <v>0</v>
      </c>
      <c r="H144" s="40">
        <v>0</v>
      </c>
      <c r="I144" s="40">
        <v>0</v>
      </c>
      <c r="J144" s="40">
        <v>20.7</v>
      </c>
      <c r="K144" s="40">
        <v>20.7</v>
      </c>
      <c r="L144" s="40">
        <v>0</v>
      </c>
      <c r="M144" s="40">
        <v>0</v>
      </c>
      <c r="N144" s="94"/>
      <c r="O144" s="109">
        <f t="shared" si="29"/>
        <v>100</v>
      </c>
      <c r="P144" s="50"/>
      <c r="Q144" s="40"/>
      <c r="R144" s="94"/>
      <c r="S144" s="94"/>
    </row>
    <row r="145" spans="1:19" s="19" customFormat="1" ht="74.25" customHeight="1">
      <c r="A145" s="167"/>
      <c r="B145" s="54" t="s">
        <v>174</v>
      </c>
      <c r="C145" s="42"/>
      <c r="D145" s="113">
        <f t="shared" si="30"/>
        <v>11430.199999999999</v>
      </c>
      <c r="E145" s="113">
        <f t="shared" si="31"/>
        <v>11430.199999999999</v>
      </c>
      <c r="F145" s="40">
        <f>F146+F147</f>
        <v>0</v>
      </c>
      <c r="G145" s="40">
        <f aca="true" t="shared" si="48" ref="G145:M145">G146+G147</f>
        <v>0</v>
      </c>
      <c r="H145" s="40">
        <f t="shared" si="48"/>
        <v>0</v>
      </c>
      <c r="I145" s="40">
        <f t="shared" si="48"/>
        <v>0</v>
      </c>
      <c r="J145" s="40">
        <f t="shared" si="48"/>
        <v>11430.199999999999</v>
      </c>
      <c r="K145" s="40">
        <f t="shared" si="48"/>
        <v>11430.199999999999</v>
      </c>
      <c r="L145" s="40">
        <f t="shared" si="48"/>
        <v>0</v>
      </c>
      <c r="M145" s="40">
        <f t="shared" si="48"/>
        <v>0</v>
      </c>
      <c r="N145" s="127"/>
      <c r="O145" s="109">
        <f t="shared" si="29"/>
        <v>100</v>
      </c>
      <c r="P145" s="54"/>
      <c r="Q145" s="42"/>
      <c r="R145" s="127"/>
      <c r="S145" s="127"/>
    </row>
    <row r="146" spans="1:19" s="19" customFormat="1" ht="42" customHeight="1">
      <c r="A146" s="141"/>
      <c r="B146" s="50" t="s">
        <v>175</v>
      </c>
      <c r="C146" s="40"/>
      <c r="D146" s="166">
        <f t="shared" si="30"/>
        <v>10750.9</v>
      </c>
      <c r="E146" s="166">
        <f t="shared" si="31"/>
        <v>10750.9</v>
      </c>
      <c r="F146" s="40">
        <v>0</v>
      </c>
      <c r="G146" s="40">
        <v>0</v>
      </c>
      <c r="H146" s="40">
        <v>0</v>
      </c>
      <c r="I146" s="40">
        <v>0</v>
      </c>
      <c r="J146" s="40">
        <v>10750.9</v>
      </c>
      <c r="K146" s="40">
        <v>10750.9</v>
      </c>
      <c r="L146" s="40">
        <v>0</v>
      </c>
      <c r="M146" s="40">
        <v>0</v>
      </c>
      <c r="N146" s="94"/>
      <c r="O146" s="109">
        <f t="shared" si="29"/>
        <v>100</v>
      </c>
      <c r="P146" s="50"/>
      <c r="Q146" s="40"/>
      <c r="R146" s="94"/>
      <c r="S146" s="94"/>
    </row>
    <row r="147" spans="1:19" s="23" customFormat="1" ht="75.75" customHeight="1">
      <c r="A147" s="141"/>
      <c r="B147" s="50" t="s">
        <v>176</v>
      </c>
      <c r="C147" s="40"/>
      <c r="D147" s="166">
        <f t="shared" si="30"/>
        <v>679.3</v>
      </c>
      <c r="E147" s="166">
        <f t="shared" si="31"/>
        <v>679.3</v>
      </c>
      <c r="F147" s="40">
        <v>0</v>
      </c>
      <c r="G147" s="40">
        <v>0</v>
      </c>
      <c r="H147" s="40">
        <v>0</v>
      </c>
      <c r="I147" s="40">
        <v>0</v>
      </c>
      <c r="J147" s="40">
        <v>679.3</v>
      </c>
      <c r="K147" s="40">
        <v>679.3</v>
      </c>
      <c r="L147" s="40">
        <v>0</v>
      </c>
      <c r="M147" s="40">
        <v>0</v>
      </c>
      <c r="N147" s="94"/>
      <c r="O147" s="109">
        <f t="shared" si="29"/>
        <v>100</v>
      </c>
      <c r="P147" s="50"/>
      <c r="Q147" s="40"/>
      <c r="R147" s="94"/>
      <c r="S147" s="94"/>
    </row>
    <row r="148" spans="1:19" s="6" customFormat="1" ht="59.25" customHeight="1">
      <c r="A148" s="141"/>
      <c r="B148" s="50" t="s">
        <v>177</v>
      </c>
      <c r="C148" s="40"/>
      <c r="D148" s="113">
        <f t="shared" si="30"/>
        <v>0</v>
      </c>
      <c r="E148" s="113">
        <f t="shared" si="31"/>
        <v>0</v>
      </c>
      <c r="F148" s="40">
        <f>F149+F150</f>
        <v>0</v>
      </c>
      <c r="G148" s="40">
        <f aca="true" t="shared" si="49" ref="G148:M148">G149+G150</f>
        <v>0</v>
      </c>
      <c r="H148" s="40">
        <f t="shared" si="49"/>
        <v>0</v>
      </c>
      <c r="I148" s="40">
        <f t="shared" si="49"/>
        <v>0</v>
      </c>
      <c r="J148" s="40">
        <f t="shared" si="49"/>
        <v>0</v>
      </c>
      <c r="K148" s="40">
        <f t="shared" si="49"/>
        <v>0</v>
      </c>
      <c r="L148" s="40">
        <f t="shared" si="49"/>
        <v>0</v>
      </c>
      <c r="M148" s="40">
        <f t="shared" si="49"/>
        <v>0</v>
      </c>
      <c r="N148" s="94"/>
      <c r="O148" s="109"/>
      <c r="P148" s="50"/>
      <c r="Q148" s="40"/>
      <c r="R148" s="94"/>
      <c r="S148" s="94"/>
    </row>
    <row r="149" spans="1:19" s="6" customFormat="1" ht="72.75" customHeight="1">
      <c r="A149" s="141"/>
      <c r="B149" s="50" t="s">
        <v>43</v>
      </c>
      <c r="C149" s="40"/>
      <c r="D149" s="166">
        <f t="shared" si="30"/>
        <v>0</v>
      </c>
      <c r="E149" s="166">
        <f t="shared" si="31"/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94"/>
      <c r="O149" s="109"/>
      <c r="P149" s="50"/>
      <c r="Q149" s="40"/>
      <c r="R149" s="94"/>
      <c r="S149" s="94"/>
    </row>
    <row r="150" spans="1:19" s="6" customFormat="1" ht="41.25" customHeight="1">
      <c r="A150" s="141"/>
      <c r="B150" s="50" t="s">
        <v>62</v>
      </c>
      <c r="C150" s="40"/>
      <c r="D150" s="113">
        <f t="shared" si="30"/>
        <v>0</v>
      </c>
      <c r="E150" s="113">
        <f t="shared" si="31"/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94"/>
      <c r="O150" s="109"/>
      <c r="P150" s="50"/>
      <c r="Q150" s="40"/>
      <c r="R150" s="94"/>
      <c r="S150" s="94"/>
    </row>
    <row r="151" spans="1:19" s="20" customFormat="1" ht="52.5" customHeight="1">
      <c r="A151" s="141" t="s">
        <v>247</v>
      </c>
      <c r="B151" s="54" t="s">
        <v>332</v>
      </c>
      <c r="C151" s="40"/>
      <c r="D151" s="113">
        <f t="shared" si="30"/>
        <v>2838</v>
      </c>
      <c r="E151" s="113">
        <f t="shared" si="31"/>
        <v>2168.25</v>
      </c>
      <c r="F151" s="40">
        <f>F152+F159</f>
        <v>0</v>
      </c>
      <c r="G151" s="40">
        <f aca="true" t="shared" si="50" ref="G151:M151">G152+G159</f>
        <v>0</v>
      </c>
      <c r="H151" s="40">
        <f t="shared" si="50"/>
        <v>2137</v>
      </c>
      <c r="I151" s="40">
        <f t="shared" si="50"/>
        <v>1467.25</v>
      </c>
      <c r="J151" s="40">
        <f t="shared" si="50"/>
        <v>701</v>
      </c>
      <c r="K151" s="40">
        <f t="shared" si="50"/>
        <v>701</v>
      </c>
      <c r="L151" s="40">
        <f t="shared" si="50"/>
        <v>0</v>
      </c>
      <c r="M151" s="40">
        <f t="shared" si="50"/>
        <v>0</v>
      </c>
      <c r="N151" s="94"/>
      <c r="O151" s="109">
        <f t="shared" si="29"/>
        <v>76.40063424947145</v>
      </c>
      <c r="P151" s="50" t="s">
        <v>274</v>
      </c>
      <c r="Q151" s="40">
        <v>100</v>
      </c>
      <c r="R151" s="94">
        <v>100</v>
      </c>
      <c r="S151" s="94">
        <v>100</v>
      </c>
    </row>
    <row r="152" spans="1:19" s="2" customFormat="1" ht="68.25" customHeight="1">
      <c r="A152" s="141"/>
      <c r="B152" s="54" t="s">
        <v>178</v>
      </c>
      <c r="C152" s="40"/>
      <c r="D152" s="113">
        <f t="shared" si="30"/>
        <v>2716.7</v>
      </c>
      <c r="E152" s="113">
        <f t="shared" si="31"/>
        <v>2078.6</v>
      </c>
      <c r="F152" s="40">
        <f>F153+F154+F155+F156+F157+F158</f>
        <v>0</v>
      </c>
      <c r="G152" s="40">
        <f aca="true" t="shared" si="51" ref="G152:M152">G153+G154+G155+G156+G157+G158</f>
        <v>0</v>
      </c>
      <c r="H152" s="40">
        <f t="shared" si="51"/>
        <v>2015.7</v>
      </c>
      <c r="I152" s="40">
        <f t="shared" si="51"/>
        <v>1377.6</v>
      </c>
      <c r="J152" s="40">
        <f t="shared" si="51"/>
        <v>701</v>
      </c>
      <c r="K152" s="40">
        <f t="shared" si="51"/>
        <v>701</v>
      </c>
      <c r="L152" s="40">
        <f t="shared" si="51"/>
        <v>0</v>
      </c>
      <c r="M152" s="40">
        <f t="shared" si="51"/>
        <v>0</v>
      </c>
      <c r="N152" s="94"/>
      <c r="O152" s="109">
        <f t="shared" si="29"/>
        <v>76.51194463871609</v>
      </c>
      <c r="P152" s="50" t="s">
        <v>273</v>
      </c>
      <c r="Q152" s="40">
        <v>100</v>
      </c>
      <c r="R152" s="94">
        <v>100</v>
      </c>
      <c r="S152" s="94">
        <v>100</v>
      </c>
    </row>
    <row r="153" spans="1:19" s="2" customFormat="1" ht="96.75" customHeight="1">
      <c r="A153" s="141"/>
      <c r="B153" s="50" t="s">
        <v>179</v>
      </c>
      <c r="C153" s="40"/>
      <c r="D153" s="113">
        <f t="shared" si="30"/>
        <v>25</v>
      </c>
      <c r="E153" s="113">
        <f t="shared" si="31"/>
        <v>25</v>
      </c>
      <c r="F153" s="40">
        <v>0</v>
      </c>
      <c r="G153" s="40">
        <v>0</v>
      </c>
      <c r="H153" s="40">
        <v>0</v>
      </c>
      <c r="I153" s="40">
        <v>0</v>
      </c>
      <c r="J153" s="40">
        <v>25</v>
      </c>
      <c r="K153" s="40">
        <v>25</v>
      </c>
      <c r="L153" s="40">
        <v>0</v>
      </c>
      <c r="M153" s="40">
        <v>0</v>
      </c>
      <c r="N153" s="94"/>
      <c r="O153" s="109">
        <f t="shared" si="29"/>
        <v>100</v>
      </c>
      <c r="P153" s="50" t="s">
        <v>275</v>
      </c>
      <c r="Q153" s="40">
        <v>40</v>
      </c>
      <c r="R153" s="94">
        <v>50</v>
      </c>
      <c r="S153" s="94">
        <f>R153/Q153*100</f>
        <v>125</v>
      </c>
    </row>
    <row r="154" spans="1:19" s="24" customFormat="1" ht="67.5" customHeight="1">
      <c r="A154" s="141"/>
      <c r="B154" s="50" t="s">
        <v>180</v>
      </c>
      <c r="C154" s="40"/>
      <c r="D154" s="113">
        <f t="shared" si="30"/>
        <v>12</v>
      </c>
      <c r="E154" s="113">
        <f t="shared" si="31"/>
        <v>12</v>
      </c>
      <c r="F154" s="40">
        <v>0</v>
      </c>
      <c r="G154" s="40">
        <v>0</v>
      </c>
      <c r="H154" s="40">
        <v>0</v>
      </c>
      <c r="I154" s="40">
        <v>0</v>
      </c>
      <c r="J154" s="40">
        <v>12</v>
      </c>
      <c r="K154" s="40">
        <v>12</v>
      </c>
      <c r="L154" s="40">
        <v>0</v>
      </c>
      <c r="M154" s="40">
        <v>0</v>
      </c>
      <c r="N154" s="94"/>
      <c r="O154" s="109">
        <f>E154/D154*100</f>
        <v>100</v>
      </c>
      <c r="P154" s="50" t="s">
        <v>276</v>
      </c>
      <c r="Q154" s="40">
        <v>12</v>
      </c>
      <c r="R154" s="94">
        <v>12</v>
      </c>
      <c r="S154" s="94">
        <v>100</v>
      </c>
    </row>
    <row r="155" spans="1:19" s="16" customFormat="1" ht="42.75" customHeight="1">
      <c r="A155" s="141"/>
      <c r="B155" s="50" t="s">
        <v>181</v>
      </c>
      <c r="C155" s="40"/>
      <c r="D155" s="113">
        <f t="shared" si="30"/>
        <v>4</v>
      </c>
      <c r="E155" s="113">
        <f t="shared" si="31"/>
        <v>4</v>
      </c>
      <c r="F155" s="40">
        <v>0</v>
      </c>
      <c r="G155" s="40">
        <v>0</v>
      </c>
      <c r="H155" s="40">
        <v>0</v>
      </c>
      <c r="I155" s="40">
        <v>0</v>
      </c>
      <c r="J155" s="40">
        <v>4</v>
      </c>
      <c r="K155" s="40">
        <v>4</v>
      </c>
      <c r="L155" s="40">
        <v>0</v>
      </c>
      <c r="M155" s="40">
        <v>0</v>
      </c>
      <c r="N155" s="94"/>
      <c r="O155" s="109">
        <f>E155/D155*100</f>
        <v>100</v>
      </c>
      <c r="P155" s="50" t="s">
        <v>277</v>
      </c>
      <c r="Q155" s="40">
        <v>3.5</v>
      </c>
      <c r="R155" s="94">
        <v>3.1</v>
      </c>
      <c r="S155" s="94">
        <v>113</v>
      </c>
    </row>
    <row r="156" spans="1:19" s="2" customFormat="1" ht="86.25" customHeight="1">
      <c r="A156" s="141"/>
      <c r="B156" s="50" t="s">
        <v>182</v>
      </c>
      <c r="C156" s="40"/>
      <c r="D156" s="113">
        <f t="shared" si="30"/>
        <v>660</v>
      </c>
      <c r="E156" s="113">
        <f t="shared" si="31"/>
        <v>660</v>
      </c>
      <c r="F156" s="40">
        <v>0</v>
      </c>
      <c r="G156" s="40">
        <v>0</v>
      </c>
      <c r="H156" s="40">
        <v>0</v>
      </c>
      <c r="I156" s="40">
        <v>0</v>
      </c>
      <c r="J156" s="40">
        <v>660</v>
      </c>
      <c r="K156" s="40">
        <v>660</v>
      </c>
      <c r="L156" s="40">
        <v>0</v>
      </c>
      <c r="M156" s="40">
        <v>0</v>
      </c>
      <c r="N156" s="94"/>
      <c r="O156" s="109">
        <f>E156/D156*100</f>
        <v>100</v>
      </c>
      <c r="P156" s="50"/>
      <c r="Q156" s="40"/>
      <c r="R156" s="94"/>
      <c r="S156" s="94"/>
    </row>
    <row r="157" spans="1:19" s="2" customFormat="1" ht="40.5" customHeight="1">
      <c r="A157" s="141"/>
      <c r="B157" s="50" t="s">
        <v>183</v>
      </c>
      <c r="C157" s="40"/>
      <c r="D157" s="113">
        <f aca="true" t="shared" si="52" ref="D157:D221">F157+H157+J157+L157</f>
        <v>0</v>
      </c>
      <c r="E157" s="113">
        <f aca="true" t="shared" si="53" ref="E157:E221">G157+I157+K157+M157</f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94"/>
      <c r="O157" s="109"/>
      <c r="P157" s="50"/>
      <c r="Q157" s="40"/>
      <c r="R157" s="94"/>
      <c r="S157" s="94"/>
    </row>
    <row r="158" spans="1:19" s="16" customFormat="1" ht="34.5">
      <c r="A158" s="141"/>
      <c r="B158" s="50" t="s">
        <v>184</v>
      </c>
      <c r="C158" s="40"/>
      <c r="D158" s="113">
        <f t="shared" si="52"/>
        <v>2015.7</v>
      </c>
      <c r="E158" s="113">
        <f t="shared" si="53"/>
        <v>1377.6</v>
      </c>
      <c r="F158" s="40">
        <v>0</v>
      </c>
      <c r="G158" s="40">
        <v>0</v>
      </c>
      <c r="H158" s="40">
        <v>2015.7</v>
      </c>
      <c r="I158" s="40">
        <v>1377.6</v>
      </c>
      <c r="J158" s="40">
        <v>0</v>
      </c>
      <c r="K158" s="40">
        <v>0</v>
      </c>
      <c r="L158" s="40">
        <v>0</v>
      </c>
      <c r="M158" s="40">
        <v>0</v>
      </c>
      <c r="N158" s="94"/>
      <c r="O158" s="109">
        <f aca="true" t="shared" si="54" ref="O158:O165">E158/D158*100</f>
        <v>68.34350349754426</v>
      </c>
      <c r="P158" s="50"/>
      <c r="Q158" s="40"/>
      <c r="R158" s="94"/>
      <c r="S158" s="94"/>
    </row>
    <row r="159" spans="1:19" s="16" customFormat="1" ht="51.75">
      <c r="A159" s="141"/>
      <c r="B159" s="50" t="s">
        <v>185</v>
      </c>
      <c r="C159" s="40"/>
      <c r="D159" s="113">
        <f t="shared" si="52"/>
        <v>121.3</v>
      </c>
      <c r="E159" s="113">
        <f t="shared" si="53"/>
        <v>89.65</v>
      </c>
      <c r="F159" s="40">
        <f>F160</f>
        <v>0</v>
      </c>
      <c r="G159" s="40">
        <f aca="true" t="shared" si="55" ref="G159:M159">G160</f>
        <v>0</v>
      </c>
      <c r="H159" s="40">
        <f t="shared" si="55"/>
        <v>121.3</v>
      </c>
      <c r="I159" s="40">
        <f t="shared" si="55"/>
        <v>89.65</v>
      </c>
      <c r="J159" s="40">
        <f t="shared" si="55"/>
        <v>0</v>
      </c>
      <c r="K159" s="40">
        <f t="shared" si="55"/>
        <v>0</v>
      </c>
      <c r="L159" s="40">
        <f t="shared" si="55"/>
        <v>0</v>
      </c>
      <c r="M159" s="40">
        <f t="shared" si="55"/>
        <v>0</v>
      </c>
      <c r="N159" s="94"/>
      <c r="O159" s="109">
        <f t="shared" si="54"/>
        <v>73.90766694146744</v>
      </c>
      <c r="P159" s="50"/>
      <c r="Q159" s="40"/>
      <c r="R159" s="94"/>
      <c r="S159" s="94"/>
    </row>
    <row r="160" spans="1:19" s="2" customFormat="1" ht="58.5" customHeight="1">
      <c r="A160" s="141"/>
      <c r="B160" s="50" t="s">
        <v>42</v>
      </c>
      <c r="C160" s="40"/>
      <c r="D160" s="113">
        <f t="shared" si="52"/>
        <v>121.3</v>
      </c>
      <c r="E160" s="113">
        <f t="shared" si="53"/>
        <v>89.65</v>
      </c>
      <c r="F160" s="40">
        <v>0</v>
      </c>
      <c r="G160" s="40">
        <v>0</v>
      </c>
      <c r="H160" s="40">
        <v>121.3</v>
      </c>
      <c r="I160" s="40">
        <v>89.65</v>
      </c>
      <c r="J160" s="40">
        <v>0</v>
      </c>
      <c r="K160" s="40">
        <v>0</v>
      </c>
      <c r="L160" s="40">
        <v>0</v>
      </c>
      <c r="M160" s="40">
        <v>0</v>
      </c>
      <c r="N160" s="94"/>
      <c r="O160" s="109">
        <f t="shared" si="54"/>
        <v>73.90766694146744</v>
      </c>
      <c r="P160" s="50"/>
      <c r="Q160" s="40"/>
      <c r="R160" s="94"/>
      <c r="S160" s="94"/>
    </row>
    <row r="161" spans="1:36" s="29" customFormat="1" ht="58.5" customHeight="1" thickBot="1">
      <c r="A161" s="141" t="s">
        <v>248</v>
      </c>
      <c r="B161" s="54" t="s">
        <v>329</v>
      </c>
      <c r="C161" s="40"/>
      <c r="D161" s="113">
        <f t="shared" si="52"/>
        <v>4625.8</v>
      </c>
      <c r="E161" s="113">
        <f t="shared" si="53"/>
        <v>4625.8</v>
      </c>
      <c r="F161" s="40">
        <f>F162+F163+F166+F167</f>
        <v>0</v>
      </c>
      <c r="G161" s="40">
        <f aca="true" t="shared" si="56" ref="G161:M161">G162+G163+G166+G167</f>
        <v>0</v>
      </c>
      <c r="H161" s="40">
        <f t="shared" si="56"/>
        <v>0</v>
      </c>
      <c r="I161" s="40">
        <f t="shared" si="56"/>
        <v>0</v>
      </c>
      <c r="J161" s="40">
        <f t="shared" si="56"/>
        <v>4625.8</v>
      </c>
      <c r="K161" s="40">
        <f t="shared" si="56"/>
        <v>4625.8</v>
      </c>
      <c r="L161" s="40">
        <f t="shared" si="56"/>
        <v>0</v>
      </c>
      <c r="M161" s="40">
        <f t="shared" si="56"/>
        <v>0</v>
      </c>
      <c r="N161" s="94"/>
      <c r="O161" s="109">
        <f t="shared" si="54"/>
        <v>100</v>
      </c>
      <c r="P161" s="50" t="s">
        <v>278</v>
      </c>
      <c r="Q161" s="40">
        <v>2</v>
      </c>
      <c r="R161" s="94">
        <v>2</v>
      </c>
      <c r="S161" s="94">
        <v>100</v>
      </c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</row>
    <row r="162" spans="1:19" s="16" customFormat="1" ht="70.5" customHeight="1" thickTop="1">
      <c r="A162" s="141"/>
      <c r="B162" s="50" t="s">
        <v>186</v>
      </c>
      <c r="C162" s="40"/>
      <c r="D162" s="113">
        <f t="shared" si="52"/>
        <v>476.5</v>
      </c>
      <c r="E162" s="113">
        <f t="shared" si="53"/>
        <v>476.5</v>
      </c>
      <c r="F162" s="40">
        <v>0</v>
      </c>
      <c r="G162" s="40">
        <v>0</v>
      </c>
      <c r="H162" s="40">
        <v>0</v>
      </c>
      <c r="I162" s="40">
        <v>0</v>
      </c>
      <c r="J162" s="40">
        <v>476.5</v>
      </c>
      <c r="K162" s="40">
        <v>476.5</v>
      </c>
      <c r="L162" s="40">
        <v>0</v>
      </c>
      <c r="M162" s="40">
        <v>0</v>
      </c>
      <c r="N162" s="94"/>
      <c r="O162" s="109">
        <f t="shared" si="54"/>
        <v>100</v>
      </c>
      <c r="P162" s="50" t="s">
        <v>279</v>
      </c>
      <c r="Q162" s="40">
        <v>3</v>
      </c>
      <c r="R162" s="94">
        <v>3</v>
      </c>
      <c r="S162" s="94">
        <v>100</v>
      </c>
    </row>
    <row r="163" spans="1:19" s="2" customFormat="1" ht="51" customHeight="1">
      <c r="A163" s="141"/>
      <c r="B163" s="50" t="s">
        <v>187</v>
      </c>
      <c r="C163" s="40"/>
      <c r="D163" s="113">
        <f t="shared" si="52"/>
        <v>4149.3</v>
      </c>
      <c r="E163" s="113">
        <f t="shared" si="53"/>
        <v>4149.3</v>
      </c>
      <c r="F163" s="40">
        <f>F164+F165</f>
        <v>0</v>
      </c>
      <c r="G163" s="40">
        <f aca="true" t="shared" si="57" ref="G163:M163">G164+G165</f>
        <v>0</v>
      </c>
      <c r="H163" s="40">
        <f t="shared" si="57"/>
        <v>0</v>
      </c>
      <c r="I163" s="40">
        <f t="shared" si="57"/>
        <v>0</v>
      </c>
      <c r="J163" s="40">
        <f t="shared" si="57"/>
        <v>4149.3</v>
      </c>
      <c r="K163" s="40">
        <f t="shared" si="57"/>
        <v>4149.3</v>
      </c>
      <c r="L163" s="40">
        <f t="shared" si="57"/>
        <v>0</v>
      </c>
      <c r="M163" s="40">
        <f t="shared" si="57"/>
        <v>0</v>
      </c>
      <c r="N163" s="94"/>
      <c r="O163" s="109">
        <f t="shared" si="54"/>
        <v>100</v>
      </c>
      <c r="P163" s="50" t="s">
        <v>273</v>
      </c>
      <c r="Q163" s="40">
        <v>100</v>
      </c>
      <c r="R163" s="94">
        <v>100</v>
      </c>
      <c r="S163" s="94">
        <v>100</v>
      </c>
    </row>
    <row r="164" spans="1:19" s="20" customFormat="1" ht="102.75" customHeight="1">
      <c r="A164" s="141"/>
      <c r="B164" s="50" t="s">
        <v>188</v>
      </c>
      <c r="C164" s="40"/>
      <c r="D164" s="166">
        <f t="shared" si="52"/>
        <v>4009.3</v>
      </c>
      <c r="E164" s="166">
        <f t="shared" si="53"/>
        <v>4009.3</v>
      </c>
      <c r="F164" s="40">
        <v>0</v>
      </c>
      <c r="G164" s="40">
        <v>0</v>
      </c>
      <c r="H164" s="40">
        <v>0</v>
      </c>
      <c r="I164" s="40">
        <v>0</v>
      </c>
      <c r="J164" s="40">
        <v>4009.3</v>
      </c>
      <c r="K164" s="40">
        <v>4009.3</v>
      </c>
      <c r="L164" s="40">
        <v>0</v>
      </c>
      <c r="M164" s="40">
        <v>0</v>
      </c>
      <c r="N164" s="94"/>
      <c r="O164" s="109">
        <f t="shared" si="54"/>
        <v>100</v>
      </c>
      <c r="P164" s="50" t="s">
        <v>280</v>
      </c>
      <c r="Q164" s="40">
        <v>16</v>
      </c>
      <c r="R164" s="94">
        <v>34</v>
      </c>
      <c r="S164" s="94">
        <f>R164/Q164*100</f>
        <v>212.5</v>
      </c>
    </row>
    <row r="165" spans="1:19" s="15" customFormat="1" ht="65.25" customHeight="1">
      <c r="A165" s="141"/>
      <c r="B165" s="50" t="s">
        <v>189</v>
      </c>
      <c r="C165" s="40"/>
      <c r="D165" s="166">
        <f t="shared" si="52"/>
        <v>140</v>
      </c>
      <c r="E165" s="166">
        <f t="shared" si="53"/>
        <v>140</v>
      </c>
      <c r="F165" s="40">
        <v>0</v>
      </c>
      <c r="G165" s="40">
        <v>0</v>
      </c>
      <c r="H165" s="40">
        <v>0</v>
      </c>
      <c r="I165" s="40">
        <v>0</v>
      </c>
      <c r="J165" s="40">
        <v>140</v>
      </c>
      <c r="K165" s="40">
        <v>140</v>
      </c>
      <c r="L165" s="40">
        <v>0</v>
      </c>
      <c r="M165" s="40">
        <v>0</v>
      </c>
      <c r="N165" s="94"/>
      <c r="O165" s="109">
        <f t="shared" si="54"/>
        <v>100</v>
      </c>
      <c r="P165" s="50"/>
      <c r="Q165" s="40"/>
      <c r="R165" s="94"/>
      <c r="S165" s="94"/>
    </row>
    <row r="166" spans="1:19" s="16" customFormat="1" ht="72" customHeight="1">
      <c r="A166" s="141"/>
      <c r="B166" s="50" t="s">
        <v>190</v>
      </c>
      <c r="C166" s="40"/>
      <c r="D166" s="113">
        <f t="shared" si="52"/>
        <v>0</v>
      </c>
      <c r="E166" s="113">
        <f t="shared" si="53"/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94"/>
      <c r="O166" s="109"/>
      <c r="P166" s="50"/>
      <c r="Q166" s="40"/>
      <c r="R166" s="94"/>
      <c r="S166" s="94"/>
    </row>
    <row r="167" spans="1:19" s="2" customFormat="1" ht="55.5" customHeight="1">
      <c r="A167" s="141"/>
      <c r="B167" s="50" t="s">
        <v>191</v>
      </c>
      <c r="C167" s="40"/>
      <c r="D167" s="113">
        <f t="shared" si="52"/>
        <v>0</v>
      </c>
      <c r="E167" s="113">
        <f t="shared" si="53"/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94"/>
      <c r="O167" s="109"/>
      <c r="P167" s="50"/>
      <c r="Q167" s="40"/>
      <c r="R167" s="94"/>
      <c r="S167" s="94"/>
    </row>
    <row r="168" spans="1:19" s="2" customFormat="1" ht="96" customHeight="1">
      <c r="A168" s="141" t="s">
        <v>249</v>
      </c>
      <c r="B168" s="54" t="s">
        <v>333</v>
      </c>
      <c r="C168" s="40"/>
      <c r="D168" s="113">
        <f t="shared" si="52"/>
        <v>0</v>
      </c>
      <c r="E168" s="113">
        <f t="shared" si="53"/>
        <v>0</v>
      </c>
      <c r="F168" s="40">
        <f>F169+F175</f>
        <v>0</v>
      </c>
      <c r="G168" s="40">
        <f aca="true" t="shared" si="58" ref="G168:M168">G169+G175</f>
        <v>0</v>
      </c>
      <c r="H168" s="40">
        <f t="shared" si="58"/>
        <v>0</v>
      </c>
      <c r="I168" s="40">
        <f t="shared" si="58"/>
        <v>0</v>
      </c>
      <c r="J168" s="40">
        <f t="shared" si="58"/>
        <v>0</v>
      </c>
      <c r="K168" s="40">
        <f t="shared" si="58"/>
        <v>0</v>
      </c>
      <c r="L168" s="40">
        <f t="shared" si="58"/>
        <v>0</v>
      </c>
      <c r="M168" s="40">
        <f t="shared" si="58"/>
        <v>0</v>
      </c>
      <c r="N168" s="94"/>
      <c r="O168" s="109"/>
      <c r="P168" s="50" t="s">
        <v>281</v>
      </c>
      <c r="Q168" s="40">
        <v>2</v>
      </c>
      <c r="R168" s="94">
        <v>2</v>
      </c>
      <c r="S168" s="94">
        <v>100</v>
      </c>
    </row>
    <row r="169" spans="1:19" s="2" customFormat="1" ht="59.25" customHeight="1">
      <c r="A169" s="141"/>
      <c r="B169" s="50" t="s">
        <v>192</v>
      </c>
      <c r="C169" s="40"/>
      <c r="D169" s="113">
        <f t="shared" si="52"/>
        <v>0</v>
      </c>
      <c r="E169" s="113">
        <f t="shared" si="53"/>
        <v>0</v>
      </c>
      <c r="F169" s="40">
        <f>F170+F171+F172+F173+F174</f>
        <v>0</v>
      </c>
      <c r="G169" s="40">
        <f aca="true" t="shared" si="59" ref="G169:M169">G170+G171+G172+G173+G174</f>
        <v>0</v>
      </c>
      <c r="H169" s="40">
        <f t="shared" si="59"/>
        <v>0</v>
      </c>
      <c r="I169" s="40">
        <f t="shared" si="59"/>
        <v>0</v>
      </c>
      <c r="J169" s="40">
        <f t="shared" si="59"/>
        <v>0</v>
      </c>
      <c r="K169" s="40">
        <f t="shared" si="59"/>
        <v>0</v>
      </c>
      <c r="L169" s="40">
        <f t="shared" si="59"/>
        <v>0</v>
      </c>
      <c r="M169" s="40">
        <f t="shared" si="59"/>
        <v>0</v>
      </c>
      <c r="N169" s="94"/>
      <c r="O169" s="109"/>
      <c r="P169" s="50" t="s">
        <v>282</v>
      </c>
      <c r="Q169" s="40">
        <v>5</v>
      </c>
      <c r="R169" s="94">
        <v>5</v>
      </c>
      <c r="S169" s="94">
        <v>100</v>
      </c>
    </row>
    <row r="170" spans="1:19" s="2" customFormat="1" ht="58.5" customHeight="1">
      <c r="A170" s="141"/>
      <c r="B170" s="50" t="s">
        <v>193</v>
      </c>
      <c r="C170" s="40"/>
      <c r="D170" s="166">
        <f t="shared" si="52"/>
        <v>0</v>
      </c>
      <c r="E170" s="166">
        <f t="shared" si="53"/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0</v>
      </c>
      <c r="K170" s="40">
        <v>0</v>
      </c>
      <c r="L170" s="40">
        <v>0</v>
      </c>
      <c r="M170" s="40">
        <v>0</v>
      </c>
      <c r="N170" s="94"/>
      <c r="O170" s="109"/>
      <c r="P170" s="50" t="s">
        <v>283</v>
      </c>
      <c r="Q170" s="40">
        <v>0</v>
      </c>
      <c r="R170" s="94">
        <v>0</v>
      </c>
      <c r="S170" s="94">
        <v>0</v>
      </c>
    </row>
    <row r="171" spans="1:19" s="16" customFormat="1" ht="60" customHeight="1">
      <c r="A171" s="141"/>
      <c r="B171" s="50" t="s">
        <v>194</v>
      </c>
      <c r="C171" s="40"/>
      <c r="D171" s="166">
        <f t="shared" si="52"/>
        <v>0</v>
      </c>
      <c r="E171" s="166">
        <f t="shared" si="53"/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0</v>
      </c>
      <c r="K171" s="40">
        <v>0</v>
      </c>
      <c r="L171" s="40">
        <v>0</v>
      </c>
      <c r="M171" s="40">
        <v>0</v>
      </c>
      <c r="N171" s="94"/>
      <c r="O171" s="109"/>
      <c r="P171" s="50"/>
      <c r="Q171" s="40"/>
      <c r="R171" s="94"/>
      <c r="S171" s="94"/>
    </row>
    <row r="172" spans="1:19" s="2" customFormat="1" ht="86.25">
      <c r="A172" s="141"/>
      <c r="B172" s="50" t="s">
        <v>196</v>
      </c>
      <c r="C172" s="40"/>
      <c r="D172" s="166">
        <f t="shared" si="52"/>
        <v>0</v>
      </c>
      <c r="E172" s="166">
        <f t="shared" si="53"/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94"/>
      <c r="O172" s="109"/>
      <c r="P172" s="50"/>
      <c r="Q172" s="40"/>
      <c r="R172" s="94"/>
      <c r="S172" s="94"/>
    </row>
    <row r="173" spans="1:19" s="12" customFormat="1" ht="46.5" customHeight="1">
      <c r="A173" s="141"/>
      <c r="B173" s="50" t="s">
        <v>195</v>
      </c>
      <c r="C173" s="40"/>
      <c r="D173" s="166">
        <f t="shared" si="52"/>
        <v>0</v>
      </c>
      <c r="E173" s="166">
        <f t="shared" si="53"/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</v>
      </c>
      <c r="K173" s="40">
        <v>0</v>
      </c>
      <c r="L173" s="40">
        <v>0</v>
      </c>
      <c r="M173" s="40">
        <v>0</v>
      </c>
      <c r="N173" s="94"/>
      <c r="O173" s="109"/>
      <c r="P173" s="50"/>
      <c r="Q173" s="40"/>
      <c r="R173" s="94"/>
      <c r="S173" s="94"/>
    </row>
    <row r="174" spans="1:19" s="12" customFormat="1" ht="63" customHeight="1">
      <c r="A174" s="141"/>
      <c r="B174" s="50" t="s">
        <v>197</v>
      </c>
      <c r="C174" s="40"/>
      <c r="D174" s="166">
        <f t="shared" si="52"/>
        <v>0</v>
      </c>
      <c r="E174" s="166">
        <f t="shared" si="53"/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94"/>
      <c r="O174" s="109"/>
      <c r="P174" s="50"/>
      <c r="Q174" s="40"/>
      <c r="R174" s="94"/>
      <c r="S174" s="94"/>
    </row>
    <row r="175" spans="1:19" s="12" customFormat="1" ht="44.25" customHeight="1">
      <c r="A175" s="141"/>
      <c r="B175" s="50" t="s">
        <v>198</v>
      </c>
      <c r="C175" s="40"/>
      <c r="D175" s="113">
        <f t="shared" si="52"/>
        <v>0</v>
      </c>
      <c r="E175" s="113">
        <f t="shared" si="53"/>
        <v>0</v>
      </c>
      <c r="F175" s="40">
        <f>F176+F177</f>
        <v>0</v>
      </c>
      <c r="G175" s="40">
        <f aca="true" t="shared" si="60" ref="G175:M175">G176+G177</f>
        <v>0</v>
      </c>
      <c r="H175" s="40">
        <f t="shared" si="60"/>
        <v>0</v>
      </c>
      <c r="I175" s="40">
        <f t="shared" si="60"/>
        <v>0</v>
      </c>
      <c r="J175" s="40">
        <f t="shared" si="60"/>
        <v>0</v>
      </c>
      <c r="K175" s="40">
        <f t="shared" si="60"/>
        <v>0</v>
      </c>
      <c r="L175" s="40">
        <f t="shared" si="60"/>
        <v>0</v>
      </c>
      <c r="M175" s="40">
        <f t="shared" si="60"/>
        <v>0</v>
      </c>
      <c r="N175" s="94"/>
      <c r="O175" s="109"/>
      <c r="P175" s="50"/>
      <c r="Q175" s="40"/>
      <c r="R175" s="94"/>
      <c r="S175" s="94"/>
    </row>
    <row r="176" spans="1:19" s="12" customFormat="1" ht="75" customHeight="1">
      <c r="A176" s="141"/>
      <c r="B176" s="50" t="s">
        <v>199</v>
      </c>
      <c r="C176" s="40"/>
      <c r="D176" s="166">
        <f t="shared" si="52"/>
        <v>0</v>
      </c>
      <c r="E176" s="166">
        <f t="shared" si="53"/>
        <v>0</v>
      </c>
      <c r="F176" s="40">
        <v>0</v>
      </c>
      <c r="G176" s="40">
        <v>0</v>
      </c>
      <c r="H176" s="40">
        <v>0</v>
      </c>
      <c r="I176" s="40">
        <v>0</v>
      </c>
      <c r="J176" s="40">
        <v>0</v>
      </c>
      <c r="K176" s="40">
        <v>0</v>
      </c>
      <c r="L176" s="40">
        <v>0</v>
      </c>
      <c r="M176" s="40">
        <v>0</v>
      </c>
      <c r="N176" s="94"/>
      <c r="O176" s="109"/>
      <c r="P176" s="50"/>
      <c r="Q176" s="40"/>
      <c r="R176" s="94"/>
      <c r="S176" s="94"/>
    </row>
    <row r="177" spans="1:19" s="13" customFormat="1" ht="51.75" customHeight="1">
      <c r="A177" s="141"/>
      <c r="B177" s="50" t="s">
        <v>200</v>
      </c>
      <c r="C177" s="40"/>
      <c r="D177" s="166">
        <f t="shared" si="52"/>
        <v>0</v>
      </c>
      <c r="E177" s="166">
        <f t="shared" si="53"/>
        <v>0</v>
      </c>
      <c r="F177" s="40">
        <v>0</v>
      </c>
      <c r="G177" s="40">
        <v>0</v>
      </c>
      <c r="H177" s="40">
        <v>0</v>
      </c>
      <c r="I177" s="40">
        <v>0</v>
      </c>
      <c r="J177" s="40">
        <v>0</v>
      </c>
      <c r="K177" s="40">
        <v>0</v>
      </c>
      <c r="L177" s="40">
        <v>0</v>
      </c>
      <c r="M177" s="40">
        <v>0</v>
      </c>
      <c r="N177" s="94"/>
      <c r="O177" s="109"/>
      <c r="P177" s="50"/>
      <c r="Q177" s="40"/>
      <c r="R177" s="94"/>
      <c r="S177" s="94"/>
    </row>
    <row r="178" spans="1:19" ht="106.5" customHeight="1">
      <c r="A178" s="88">
        <v>7</v>
      </c>
      <c r="B178" s="90" t="s">
        <v>132</v>
      </c>
      <c r="C178" s="77" t="s">
        <v>218</v>
      </c>
      <c r="D178" s="78">
        <f t="shared" si="52"/>
        <v>8009.7</v>
      </c>
      <c r="E178" s="78">
        <f t="shared" si="53"/>
        <v>7747.030000000001</v>
      </c>
      <c r="F178" s="77">
        <f>F179+F188+F207+F211+F215</f>
        <v>445.2</v>
      </c>
      <c r="G178" s="77">
        <f aca="true" t="shared" si="61" ref="G178:M178">G179+G188+G207+G211+G215</f>
        <v>410.23</v>
      </c>
      <c r="H178" s="77">
        <f t="shared" si="61"/>
        <v>2774.5</v>
      </c>
      <c r="I178" s="77">
        <f t="shared" si="61"/>
        <v>2560.4500000000003</v>
      </c>
      <c r="J178" s="77">
        <f t="shared" si="61"/>
        <v>4790</v>
      </c>
      <c r="K178" s="77">
        <f t="shared" si="61"/>
        <v>4776.35</v>
      </c>
      <c r="L178" s="77">
        <f t="shared" si="61"/>
        <v>0</v>
      </c>
      <c r="M178" s="77">
        <f t="shared" si="61"/>
        <v>0</v>
      </c>
      <c r="N178" s="77">
        <v>0</v>
      </c>
      <c r="O178" s="124">
        <f>E178/D178*100</f>
        <v>96.72060127095897</v>
      </c>
      <c r="P178" s="76"/>
      <c r="Q178" s="77"/>
      <c r="R178" s="77"/>
      <c r="S178" s="77"/>
    </row>
    <row r="179" spans="1:19" ht="70.5" customHeight="1">
      <c r="A179" s="168" t="s">
        <v>81</v>
      </c>
      <c r="B179" s="54" t="s">
        <v>312</v>
      </c>
      <c r="C179" s="40"/>
      <c r="D179" s="113">
        <f t="shared" si="52"/>
        <v>4400</v>
      </c>
      <c r="E179" s="113">
        <f t="shared" si="53"/>
        <v>4202.5</v>
      </c>
      <c r="F179" s="42">
        <f>F180+F184+F187</f>
        <v>0</v>
      </c>
      <c r="G179" s="42">
        <f aca="true" t="shared" si="62" ref="G179:M179">G180+G184+G187</f>
        <v>0</v>
      </c>
      <c r="H179" s="42">
        <f t="shared" si="62"/>
        <v>1970</v>
      </c>
      <c r="I179" s="42">
        <f t="shared" si="62"/>
        <v>1782.67</v>
      </c>
      <c r="J179" s="42">
        <f t="shared" si="62"/>
        <v>2430</v>
      </c>
      <c r="K179" s="42">
        <f t="shared" si="62"/>
        <v>2419.83</v>
      </c>
      <c r="L179" s="42">
        <f t="shared" si="62"/>
        <v>0</v>
      </c>
      <c r="M179" s="42">
        <f t="shared" si="62"/>
        <v>0</v>
      </c>
      <c r="N179" s="127">
        <v>0</v>
      </c>
      <c r="O179" s="109">
        <f>E179/D179*100</f>
        <v>95.51136363636363</v>
      </c>
      <c r="P179" s="50" t="s">
        <v>284</v>
      </c>
      <c r="Q179" s="40">
        <v>245</v>
      </c>
      <c r="R179" s="40">
        <v>244</v>
      </c>
      <c r="S179" s="134">
        <f aca="true" t="shared" si="63" ref="S179:S184">R179/Q179*100</f>
        <v>99.59183673469387</v>
      </c>
    </row>
    <row r="180" spans="1:19" s="2" customFormat="1" ht="141" customHeight="1">
      <c r="A180" s="168"/>
      <c r="B180" s="50" t="s">
        <v>271</v>
      </c>
      <c r="C180" s="40"/>
      <c r="D180" s="113">
        <f t="shared" si="52"/>
        <v>2400</v>
      </c>
      <c r="E180" s="113">
        <f t="shared" si="53"/>
        <v>2400</v>
      </c>
      <c r="F180" s="40">
        <f>F181+F182+F183</f>
        <v>0</v>
      </c>
      <c r="G180" s="40">
        <f aca="true" t="shared" si="64" ref="G180:M180">G181+G182+G183</f>
        <v>0</v>
      </c>
      <c r="H180" s="40">
        <f t="shared" si="64"/>
        <v>0</v>
      </c>
      <c r="I180" s="40">
        <f t="shared" si="64"/>
        <v>0</v>
      </c>
      <c r="J180" s="40">
        <f t="shared" si="64"/>
        <v>2400</v>
      </c>
      <c r="K180" s="40">
        <f t="shared" si="64"/>
        <v>2400</v>
      </c>
      <c r="L180" s="40">
        <f t="shared" si="64"/>
        <v>0</v>
      </c>
      <c r="M180" s="40">
        <f t="shared" si="64"/>
        <v>0</v>
      </c>
      <c r="N180" s="94">
        <v>0</v>
      </c>
      <c r="O180" s="109">
        <f>E180/D180*100</f>
        <v>100</v>
      </c>
      <c r="P180" s="50" t="s">
        <v>285</v>
      </c>
      <c r="Q180" s="40">
        <v>31.55</v>
      </c>
      <c r="R180" s="40">
        <v>31.61</v>
      </c>
      <c r="S180" s="134">
        <f t="shared" si="63"/>
        <v>100.19017432646594</v>
      </c>
    </row>
    <row r="181" spans="1:19" s="2" customFormat="1" ht="57.75" customHeight="1">
      <c r="A181" s="168"/>
      <c r="B181" s="50" t="s">
        <v>133</v>
      </c>
      <c r="C181" s="40"/>
      <c r="D181" s="113">
        <f t="shared" si="52"/>
        <v>0</v>
      </c>
      <c r="E181" s="113">
        <f t="shared" si="53"/>
        <v>0</v>
      </c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0</v>
      </c>
      <c r="N181" s="94">
        <v>0</v>
      </c>
      <c r="O181" s="109"/>
      <c r="P181" s="50" t="s">
        <v>286</v>
      </c>
      <c r="Q181" s="40">
        <v>56</v>
      </c>
      <c r="R181" s="40">
        <v>60</v>
      </c>
      <c r="S181" s="134">
        <f t="shared" si="63"/>
        <v>107.14285714285714</v>
      </c>
    </row>
    <row r="182" spans="1:19" s="2" customFormat="1" ht="111.75" customHeight="1">
      <c r="A182" s="169"/>
      <c r="B182" s="50" t="s">
        <v>134</v>
      </c>
      <c r="C182" s="40"/>
      <c r="D182" s="113">
        <f t="shared" si="52"/>
        <v>2400</v>
      </c>
      <c r="E182" s="113">
        <f t="shared" si="53"/>
        <v>2400</v>
      </c>
      <c r="F182" s="40">
        <v>0</v>
      </c>
      <c r="G182" s="40">
        <v>0</v>
      </c>
      <c r="H182" s="40">
        <v>0</v>
      </c>
      <c r="I182" s="40">
        <v>0</v>
      </c>
      <c r="J182" s="40">
        <v>2400</v>
      </c>
      <c r="K182" s="40">
        <v>2400</v>
      </c>
      <c r="L182" s="40">
        <v>0</v>
      </c>
      <c r="M182" s="40">
        <v>0</v>
      </c>
      <c r="N182" s="94">
        <v>0</v>
      </c>
      <c r="O182" s="109">
        <f>E182/D182*100</f>
        <v>100</v>
      </c>
      <c r="P182" s="50" t="s">
        <v>287</v>
      </c>
      <c r="Q182" s="40">
        <v>54</v>
      </c>
      <c r="R182" s="40">
        <v>54</v>
      </c>
      <c r="S182" s="134">
        <f t="shared" si="63"/>
        <v>100</v>
      </c>
    </row>
    <row r="183" spans="1:19" s="2" customFormat="1" ht="91.5" customHeight="1">
      <c r="A183" s="169"/>
      <c r="B183" s="50" t="s">
        <v>135</v>
      </c>
      <c r="C183" s="40"/>
      <c r="D183" s="113">
        <f t="shared" si="52"/>
        <v>0</v>
      </c>
      <c r="E183" s="113">
        <f t="shared" si="53"/>
        <v>0</v>
      </c>
      <c r="F183" s="40">
        <v>0</v>
      </c>
      <c r="G183" s="40">
        <v>0</v>
      </c>
      <c r="H183" s="40">
        <v>0</v>
      </c>
      <c r="I183" s="40">
        <v>0</v>
      </c>
      <c r="J183" s="40">
        <v>0</v>
      </c>
      <c r="K183" s="40">
        <v>0</v>
      </c>
      <c r="L183" s="40">
        <v>0</v>
      </c>
      <c r="M183" s="40">
        <v>0</v>
      </c>
      <c r="N183" s="94"/>
      <c r="O183" s="109"/>
      <c r="P183" s="50" t="s">
        <v>288</v>
      </c>
      <c r="Q183" s="40">
        <v>4</v>
      </c>
      <c r="R183" s="40">
        <v>4</v>
      </c>
      <c r="S183" s="134">
        <f t="shared" si="63"/>
        <v>100</v>
      </c>
    </row>
    <row r="184" spans="1:19" s="2" customFormat="1" ht="64.5" customHeight="1">
      <c r="A184" s="169"/>
      <c r="B184" s="50" t="s">
        <v>136</v>
      </c>
      <c r="C184" s="40"/>
      <c r="D184" s="113">
        <f>F184+H184+J184+L184</f>
        <v>2000</v>
      </c>
      <c r="E184" s="113">
        <f t="shared" si="53"/>
        <v>1802.5</v>
      </c>
      <c r="F184" s="40">
        <f>F185+F186</f>
        <v>0</v>
      </c>
      <c r="G184" s="40">
        <f aca="true" t="shared" si="65" ref="G184:M184">G185+G186</f>
        <v>0</v>
      </c>
      <c r="H184" s="40">
        <f t="shared" si="65"/>
        <v>1970</v>
      </c>
      <c r="I184" s="40">
        <f t="shared" si="65"/>
        <v>1782.67</v>
      </c>
      <c r="J184" s="40">
        <f t="shared" si="65"/>
        <v>30</v>
      </c>
      <c r="K184" s="40">
        <f t="shared" si="65"/>
        <v>19.83</v>
      </c>
      <c r="L184" s="40">
        <f t="shared" si="65"/>
        <v>0</v>
      </c>
      <c r="M184" s="40">
        <f t="shared" si="65"/>
        <v>0</v>
      </c>
      <c r="N184" s="94"/>
      <c r="O184" s="109">
        <f>E184/D184*100</f>
        <v>90.125</v>
      </c>
      <c r="P184" s="50" t="s">
        <v>289</v>
      </c>
      <c r="Q184" s="40">
        <v>30</v>
      </c>
      <c r="R184" s="40">
        <v>32</v>
      </c>
      <c r="S184" s="134">
        <f t="shared" si="63"/>
        <v>106.66666666666667</v>
      </c>
    </row>
    <row r="185" spans="1:19" s="14" customFormat="1" ht="59.25" customHeight="1">
      <c r="A185" s="169"/>
      <c r="B185" s="50" t="s">
        <v>137</v>
      </c>
      <c r="C185" s="40"/>
      <c r="D185" s="113">
        <f t="shared" si="52"/>
        <v>0</v>
      </c>
      <c r="E185" s="113">
        <f>G185+I185+K185+M185</f>
        <v>0</v>
      </c>
      <c r="F185" s="40">
        <v>0</v>
      </c>
      <c r="G185" s="40">
        <v>0</v>
      </c>
      <c r="H185" s="40">
        <v>0</v>
      </c>
      <c r="I185" s="40">
        <v>0</v>
      </c>
      <c r="J185" s="40">
        <v>0</v>
      </c>
      <c r="K185" s="40">
        <v>0</v>
      </c>
      <c r="L185" s="40">
        <v>0</v>
      </c>
      <c r="M185" s="40">
        <v>0</v>
      </c>
      <c r="N185" s="94"/>
      <c r="O185" s="109"/>
      <c r="P185" s="50" t="s">
        <v>290</v>
      </c>
      <c r="Q185" s="40">
        <v>0</v>
      </c>
      <c r="R185" s="40">
        <v>0</v>
      </c>
      <c r="S185" s="134"/>
    </row>
    <row r="186" spans="1:19" s="14" customFormat="1" ht="80.25" customHeight="1">
      <c r="A186" s="169"/>
      <c r="B186" s="50" t="s">
        <v>138</v>
      </c>
      <c r="C186" s="40"/>
      <c r="D186" s="113">
        <f t="shared" si="52"/>
        <v>2000</v>
      </c>
      <c r="E186" s="113">
        <f t="shared" si="53"/>
        <v>1802.5</v>
      </c>
      <c r="F186" s="40">
        <v>0</v>
      </c>
      <c r="G186" s="40">
        <v>0</v>
      </c>
      <c r="H186" s="40">
        <v>1970</v>
      </c>
      <c r="I186" s="40">
        <v>1782.67</v>
      </c>
      <c r="J186" s="40">
        <v>30</v>
      </c>
      <c r="K186" s="40">
        <v>19.83</v>
      </c>
      <c r="L186" s="40">
        <v>0</v>
      </c>
      <c r="M186" s="40">
        <v>0</v>
      </c>
      <c r="N186" s="94"/>
      <c r="O186" s="109">
        <f>E186/D186*100</f>
        <v>90.125</v>
      </c>
      <c r="P186" s="50"/>
      <c r="Q186" s="40"/>
      <c r="R186" s="40"/>
      <c r="S186" s="94"/>
    </row>
    <row r="187" spans="1:19" ht="82.5" customHeight="1">
      <c r="A187" s="169"/>
      <c r="B187" s="50" t="s">
        <v>139</v>
      </c>
      <c r="C187" s="40"/>
      <c r="D187" s="113">
        <f t="shared" si="52"/>
        <v>0</v>
      </c>
      <c r="E187" s="113">
        <f t="shared" si="53"/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94"/>
      <c r="O187" s="109"/>
      <c r="P187" s="50"/>
      <c r="Q187" s="40"/>
      <c r="R187" s="40"/>
      <c r="S187" s="40"/>
    </row>
    <row r="188" spans="1:19" s="2" customFormat="1" ht="72.75" customHeight="1">
      <c r="A188" s="141" t="s">
        <v>44</v>
      </c>
      <c r="B188" s="54" t="s">
        <v>313</v>
      </c>
      <c r="C188" s="40"/>
      <c r="D188" s="113">
        <f t="shared" si="52"/>
        <v>2347.7</v>
      </c>
      <c r="E188" s="113">
        <f t="shared" si="53"/>
        <v>2343.43</v>
      </c>
      <c r="F188" s="42">
        <f>F189+F192+F194+F199+F204</f>
        <v>0</v>
      </c>
      <c r="G188" s="42">
        <f aca="true" t="shared" si="66" ref="G188:M188">G189+G192+G194+G199+G204</f>
        <v>0</v>
      </c>
      <c r="H188" s="42">
        <f t="shared" si="66"/>
        <v>61.7</v>
      </c>
      <c r="I188" s="42">
        <f t="shared" si="66"/>
        <v>57.43</v>
      </c>
      <c r="J188" s="42">
        <f t="shared" si="66"/>
        <v>2286</v>
      </c>
      <c r="K188" s="42">
        <f t="shared" si="66"/>
        <v>2286</v>
      </c>
      <c r="L188" s="42">
        <f t="shared" si="66"/>
        <v>0</v>
      </c>
      <c r="M188" s="42">
        <f t="shared" si="66"/>
        <v>0</v>
      </c>
      <c r="N188" s="127">
        <v>0</v>
      </c>
      <c r="O188" s="109">
        <f>E188/D188*100</f>
        <v>99.8181198619926</v>
      </c>
      <c r="P188" s="50" t="s">
        <v>291</v>
      </c>
      <c r="Q188" s="40">
        <v>100</v>
      </c>
      <c r="R188" s="40">
        <v>100</v>
      </c>
      <c r="S188" s="94">
        <v>100</v>
      </c>
    </row>
    <row r="189" spans="1:19" s="2" customFormat="1" ht="60.75" customHeight="1">
      <c r="A189" s="141"/>
      <c r="B189" s="50" t="s">
        <v>140</v>
      </c>
      <c r="C189" s="40"/>
      <c r="D189" s="113">
        <f t="shared" si="52"/>
        <v>2286</v>
      </c>
      <c r="E189" s="113">
        <f t="shared" si="53"/>
        <v>2286</v>
      </c>
      <c r="F189" s="42">
        <f>F190+F191</f>
        <v>0</v>
      </c>
      <c r="G189" s="42">
        <f aca="true" t="shared" si="67" ref="G189:M189">G190+G191</f>
        <v>0</v>
      </c>
      <c r="H189" s="42">
        <f t="shared" si="67"/>
        <v>0</v>
      </c>
      <c r="I189" s="42">
        <f t="shared" si="67"/>
        <v>0</v>
      </c>
      <c r="J189" s="42">
        <f t="shared" si="67"/>
        <v>2286</v>
      </c>
      <c r="K189" s="42">
        <f t="shared" si="67"/>
        <v>2286</v>
      </c>
      <c r="L189" s="42">
        <f t="shared" si="67"/>
        <v>0</v>
      </c>
      <c r="M189" s="42">
        <f t="shared" si="67"/>
        <v>0</v>
      </c>
      <c r="N189" s="127"/>
      <c r="O189" s="109">
        <f>E189/D189*100</f>
        <v>100</v>
      </c>
      <c r="P189" s="50" t="s">
        <v>292</v>
      </c>
      <c r="Q189" s="40">
        <v>1</v>
      </c>
      <c r="R189" s="40">
        <v>1</v>
      </c>
      <c r="S189" s="94">
        <v>100</v>
      </c>
    </row>
    <row r="190" spans="1:19" s="2" customFormat="1" ht="111.75" customHeight="1">
      <c r="A190" s="141"/>
      <c r="B190" s="50" t="s">
        <v>141</v>
      </c>
      <c r="C190" s="40"/>
      <c r="D190" s="113">
        <f t="shared" si="52"/>
        <v>2286</v>
      </c>
      <c r="E190" s="113">
        <f t="shared" si="53"/>
        <v>2286</v>
      </c>
      <c r="F190" s="40">
        <v>0</v>
      </c>
      <c r="G190" s="40">
        <v>0</v>
      </c>
      <c r="H190" s="40">
        <v>0</v>
      </c>
      <c r="I190" s="40">
        <v>0</v>
      </c>
      <c r="J190" s="40">
        <v>2286</v>
      </c>
      <c r="K190" s="40">
        <v>2286</v>
      </c>
      <c r="L190" s="40">
        <v>0</v>
      </c>
      <c r="M190" s="40">
        <v>0</v>
      </c>
      <c r="N190" s="94">
        <v>0</v>
      </c>
      <c r="O190" s="109">
        <f>E190/D190*100</f>
        <v>100</v>
      </c>
      <c r="P190" s="50" t="s">
        <v>293</v>
      </c>
      <c r="Q190" s="40">
        <v>5</v>
      </c>
      <c r="R190" s="40">
        <v>8</v>
      </c>
      <c r="S190" s="94">
        <f>R190/Q190*100</f>
        <v>160</v>
      </c>
    </row>
    <row r="191" spans="1:19" s="2" customFormat="1" ht="75" customHeight="1">
      <c r="A191" s="141"/>
      <c r="B191" s="50" t="s">
        <v>142</v>
      </c>
      <c r="C191" s="40"/>
      <c r="D191" s="113">
        <f t="shared" si="52"/>
        <v>0</v>
      </c>
      <c r="E191" s="113">
        <f t="shared" si="53"/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0</v>
      </c>
      <c r="K191" s="40">
        <v>0</v>
      </c>
      <c r="L191" s="40">
        <v>0</v>
      </c>
      <c r="M191" s="40">
        <v>0</v>
      </c>
      <c r="N191" s="94">
        <v>0</v>
      </c>
      <c r="O191" s="109"/>
      <c r="P191" s="155" t="s">
        <v>459</v>
      </c>
      <c r="Q191" s="230">
        <v>112</v>
      </c>
      <c r="R191" s="230">
        <v>125</v>
      </c>
      <c r="S191" s="137">
        <f>R191/Q191*100</f>
        <v>111.60714285714286</v>
      </c>
    </row>
    <row r="192" spans="1:19" s="2" customFormat="1" ht="78.75" customHeight="1">
      <c r="A192" s="141"/>
      <c r="B192" s="50" t="s">
        <v>143</v>
      </c>
      <c r="C192" s="40"/>
      <c r="D192" s="113">
        <f t="shared" si="52"/>
        <v>61.7</v>
      </c>
      <c r="E192" s="113">
        <f t="shared" si="53"/>
        <v>57.43</v>
      </c>
      <c r="F192" s="40">
        <f>F193</f>
        <v>0</v>
      </c>
      <c r="G192" s="40">
        <f aca="true" t="shared" si="68" ref="G192:M192">G193</f>
        <v>0</v>
      </c>
      <c r="H192" s="40">
        <f t="shared" si="68"/>
        <v>61.7</v>
      </c>
      <c r="I192" s="40">
        <f t="shared" si="68"/>
        <v>57.43</v>
      </c>
      <c r="J192" s="40">
        <f t="shared" si="68"/>
        <v>0</v>
      </c>
      <c r="K192" s="40">
        <f t="shared" si="68"/>
        <v>0</v>
      </c>
      <c r="L192" s="40">
        <f t="shared" si="68"/>
        <v>0</v>
      </c>
      <c r="M192" s="40">
        <f t="shared" si="68"/>
        <v>0</v>
      </c>
      <c r="N192" s="94"/>
      <c r="O192" s="109">
        <f>E192/D192*100</f>
        <v>93.07941653160454</v>
      </c>
      <c r="P192" s="155" t="s">
        <v>460</v>
      </c>
      <c r="Q192" s="230">
        <v>130</v>
      </c>
      <c r="R192" s="230">
        <v>88</v>
      </c>
      <c r="S192" s="137">
        <f>R192/Q192*100</f>
        <v>67.6923076923077</v>
      </c>
    </row>
    <row r="193" spans="1:19" ht="78.75" customHeight="1">
      <c r="A193" s="141"/>
      <c r="B193" s="50" t="s">
        <v>144</v>
      </c>
      <c r="C193" s="40"/>
      <c r="D193" s="113">
        <f t="shared" si="52"/>
        <v>61.7</v>
      </c>
      <c r="E193" s="113">
        <f t="shared" si="53"/>
        <v>57.43</v>
      </c>
      <c r="F193" s="40">
        <v>0</v>
      </c>
      <c r="G193" s="40">
        <v>0</v>
      </c>
      <c r="H193" s="40">
        <v>61.7</v>
      </c>
      <c r="I193" s="40">
        <v>57.43</v>
      </c>
      <c r="J193" s="40">
        <v>0</v>
      </c>
      <c r="K193" s="40">
        <v>0</v>
      </c>
      <c r="L193" s="40">
        <v>0</v>
      </c>
      <c r="M193" s="40">
        <v>0</v>
      </c>
      <c r="N193" s="94"/>
      <c r="O193" s="109">
        <f>E193/D193*100</f>
        <v>93.07941653160454</v>
      </c>
      <c r="P193" s="155" t="s">
        <v>461</v>
      </c>
      <c r="Q193" s="230">
        <v>120</v>
      </c>
      <c r="R193" s="230">
        <v>105.5</v>
      </c>
      <c r="S193" s="137">
        <f>R193/Q193*100</f>
        <v>87.91666666666667</v>
      </c>
    </row>
    <row r="194" spans="1:19" ht="81.75" customHeight="1">
      <c r="A194" s="141"/>
      <c r="B194" s="50" t="s">
        <v>145</v>
      </c>
      <c r="C194" s="40"/>
      <c r="D194" s="113">
        <f t="shared" si="52"/>
        <v>0</v>
      </c>
      <c r="E194" s="113">
        <f t="shared" si="53"/>
        <v>0</v>
      </c>
      <c r="F194" s="40">
        <f>F195+F196+F197+F198</f>
        <v>0</v>
      </c>
      <c r="G194" s="40">
        <f aca="true" t="shared" si="69" ref="G194:M194">G195+G196+G197+G198</f>
        <v>0</v>
      </c>
      <c r="H194" s="40">
        <f t="shared" si="69"/>
        <v>0</v>
      </c>
      <c r="I194" s="40">
        <f t="shared" si="69"/>
        <v>0</v>
      </c>
      <c r="J194" s="40">
        <f t="shared" si="69"/>
        <v>0</v>
      </c>
      <c r="K194" s="40">
        <f t="shared" si="69"/>
        <v>0</v>
      </c>
      <c r="L194" s="40">
        <f t="shared" si="69"/>
        <v>0</v>
      </c>
      <c r="M194" s="40">
        <f t="shared" si="69"/>
        <v>0</v>
      </c>
      <c r="N194" s="94"/>
      <c r="O194" s="109"/>
      <c r="P194" s="155" t="s">
        <v>294</v>
      </c>
      <c r="Q194" s="230">
        <v>2000</v>
      </c>
      <c r="R194" s="231">
        <v>3633.2</v>
      </c>
      <c r="S194" s="137">
        <f>R194/Q194*100</f>
        <v>181.66</v>
      </c>
    </row>
    <row r="195" spans="1:19" ht="124.5" customHeight="1">
      <c r="A195" s="141"/>
      <c r="B195" s="50" t="s">
        <v>146</v>
      </c>
      <c r="C195" s="40"/>
      <c r="D195" s="113">
        <f t="shared" si="52"/>
        <v>0</v>
      </c>
      <c r="E195" s="113">
        <f t="shared" si="53"/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94"/>
      <c r="O195" s="109"/>
      <c r="P195" s="50" t="s">
        <v>295</v>
      </c>
      <c r="Q195" s="40">
        <v>1</v>
      </c>
      <c r="R195" s="40">
        <v>1</v>
      </c>
      <c r="S195" s="94">
        <v>100</v>
      </c>
    </row>
    <row r="196" spans="1:23" s="14" customFormat="1" ht="62.25" customHeight="1">
      <c r="A196" s="141"/>
      <c r="B196" s="50" t="s">
        <v>147</v>
      </c>
      <c r="C196" s="40"/>
      <c r="D196" s="113">
        <f t="shared" si="52"/>
        <v>0</v>
      </c>
      <c r="E196" s="113">
        <f t="shared" si="53"/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94"/>
      <c r="O196" s="109"/>
      <c r="P196" s="50"/>
      <c r="Q196" s="40"/>
      <c r="R196" s="40"/>
      <c r="S196" s="40"/>
      <c r="W196" s="14">
        <v>0</v>
      </c>
    </row>
    <row r="197" spans="1:19" s="14" customFormat="1" ht="58.5" customHeight="1">
      <c r="A197" s="141"/>
      <c r="B197" s="50" t="s">
        <v>148</v>
      </c>
      <c r="C197" s="40"/>
      <c r="D197" s="113">
        <f t="shared" si="52"/>
        <v>0</v>
      </c>
      <c r="E197" s="113">
        <f t="shared" si="53"/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40">
        <v>0</v>
      </c>
      <c r="L197" s="40">
        <v>0</v>
      </c>
      <c r="M197" s="40">
        <v>0</v>
      </c>
      <c r="N197" s="94"/>
      <c r="O197" s="109"/>
      <c r="P197" s="50"/>
      <c r="Q197" s="40"/>
      <c r="R197" s="40"/>
      <c r="S197" s="40"/>
    </row>
    <row r="198" spans="1:19" s="14" customFormat="1" ht="58.5" customHeight="1">
      <c r="A198" s="141"/>
      <c r="B198" s="50" t="s">
        <v>149</v>
      </c>
      <c r="C198" s="40"/>
      <c r="D198" s="113">
        <f t="shared" si="52"/>
        <v>0</v>
      </c>
      <c r="E198" s="113">
        <f t="shared" si="53"/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40">
        <v>0</v>
      </c>
      <c r="L198" s="40">
        <v>0</v>
      </c>
      <c r="M198" s="40">
        <v>0</v>
      </c>
      <c r="N198" s="94"/>
      <c r="O198" s="109"/>
      <c r="P198" s="50"/>
      <c r="Q198" s="40"/>
      <c r="R198" s="40"/>
      <c r="S198" s="40"/>
    </row>
    <row r="199" spans="1:19" s="14" customFormat="1" ht="58.5" customHeight="1">
      <c r="A199" s="141"/>
      <c r="B199" s="50" t="s">
        <v>150</v>
      </c>
      <c r="C199" s="40"/>
      <c r="D199" s="113">
        <f t="shared" si="52"/>
        <v>0</v>
      </c>
      <c r="E199" s="113">
        <f t="shared" si="53"/>
        <v>0</v>
      </c>
      <c r="F199" s="40">
        <f>F200+F201+F202+F203</f>
        <v>0</v>
      </c>
      <c r="G199" s="40">
        <f aca="true" t="shared" si="70" ref="G199:M199">G200+G201+G202+G203</f>
        <v>0</v>
      </c>
      <c r="H199" s="40">
        <f t="shared" si="70"/>
        <v>0</v>
      </c>
      <c r="I199" s="40">
        <f t="shared" si="70"/>
        <v>0</v>
      </c>
      <c r="J199" s="40">
        <f t="shared" si="70"/>
        <v>0</v>
      </c>
      <c r="K199" s="40">
        <f t="shared" si="70"/>
        <v>0</v>
      </c>
      <c r="L199" s="40">
        <f t="shared" si="70"/>
        <v>0</v>
      </c>
      <c r="M199" s="40">
        <f t="shared" si="70"/>
        <v>0</v>
      </c>
      <c r="N199" s="94"/>
      <c r="O199" s="109"/>
      <c r="P199" s="50"/>
      <c r="Q199" s="40"/>
      <c r="R199" s="40"/>
      <c r="S199" s="40"/>
    </row>
    <row r="200" spans="1:19" s="14" customFormat="1" ht="42" customHeight="1">
      <c r="A200" s="141"/>
      <c r="B200" s="50" t="s">
        <v>151</v>
      </c>
      <c r="C200" s="40"/>
      <c r="D200" s="113">
        <f t="shared" si="52"/>
        <v>0</v>
      </c>
      <c r="E200" s="113">
        <f t="shared" si="53"/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94"/>
      <c r="O200" s="109"/>
      <c r="P200" s="50"/>
      <c r="Q200" s="40"/>
      <c r="R200" s="40"/>
      <c r="S200" s="40"/>
    </row>
    <row r="201" spans="1:19" s="14" customFormat="1" ht="27" customHeight="1">
      <c r="A201" s="141"/>
      <c r="B201" s="50" t="s">
        <v>152</v>
      </c>
      <c r="C201" s="40"/>
      <c r="D201" s="113">
        <f t="shared" si="52"/>
        <v>0</v>
      </c>
      <c r="E201" s="113">
        <f t="shared" si="53"/>
        <v>0</v>
      </c>
      <c r="F201" s="40">
        <v>0</v>
      </c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94"/>
      <c r="O201" s="109"/>
      <c r="P201" s="50"/>
      <c r="Q201" s="40"/>
      <c r="R201" s="40"/>
      <c r="S201" s="40"/>
    </row>
    <row r="202" spans="1:19" ht="46.5" customHeight="1">
      <c r="A202" s="141"/>
      <c r="B202" s="50" t="s">
        <v>153</v>
      </c>
      <c r="C202" s="40"/>
      <c r="D202" s="113">
        <f t="shared" si="52"/>
        <v>0</v>
      </c>
      <c r="E202" s="113">
        <f t="shared" si="53"/>
        <v>0</v>
      </c>
      <c r="F202" s="40">
        <v>0</v>
      </c>
      <c r="G202" s="40">
        <v>0</v>
      </c>
      <c r="H202" s="40">
        <v>0</v>
      </c>
      <c r="I202" s="40">
        <v>0</v>
      </c>
      <c r="J202" s="40">
        <v>0</v>
      </c>
      <c r="K202" s="40">
        <v>0</v>
      </c>
      <c r="L202" s="40">
        <v>0</v>
      </c>
      <c r="M202" s="40">
        <v>0</v>
      </c>
      <c r="N202" s="94"/>
      <c r="O202" s="109"/>
      <c r="P202" s="50"/>
      <c r="Q202" s="40"/>
      <c r="R202" s="40"/>
      <c r="S202" s="40"/>
    </row>
    <row r="203" spans="1:19" ht="43.5" customHeight="1">
      <c r="A203" s="141"/>
      <c r="B203" s="50" t="s">
        <v>154</v>
      </c>
      <c r="C203" s="40"/>
      <c r="D203" s="113">
        <f t="shared" si="52"/>
        <v>0</v>
      </c>
      <c r="E203" s="113">
        <f t="shared" si="53"/>
        <v>0</v>
      </c>
      <c r="F203" s="40">
        <v>0</v>
      </c>
      <c r="G203" s="40">
        <v>0</v>
      </c>
      <c r="H203" s="40">
        <v>0</v>
      </c>
      <c r="I203" s="40">
        <v>0</v>
      </c>
      <c r="J203" s="40">
        <v>0</v>
      </c>
      <c r="K203" s="40">
        <v>0</v>
      </c>
      <c r="L203" s="40">
        <v>0</v>
      </c>
      <c r="M203" s="40">
        <v>0</v>
      </c>
      <c r="N203" s="94"/>
      <c r="O203" s="109"/>
      <c r="P203" s="50"/>
      <c r="Q203" s="40"/>
      <c r="R203" s="40"/>
      <c r="S203" s="40"/>
    </row>
    <row r="204" spans="1:19" ht="47.25" customHeight="1">
      <c r="A204" s="141"/>
      <c r="B204" s="50" t="s">
        <v>155</v>
      </c>
      <c r="C204" s="40"/>
      <c r="D204" s="113">
        <f t="shared" si="52"/>
        <v>0</v>
      </c>
      <c r="E204" s="113">
        <f t="shared" si="53"/>
        <v>0</v>
      </c>
      <c r="F204" s="40">
        <f>F205+F206</f>
        <v>0</v>
      </c>
      <c r="G204" s="40">
        <f aca="true" t="shared" si="71" ref="G204:M204">G205+G206</f>
        <v>0</v>
      </c>
      <c r="H204" s="40">
        <f t="shared" si="71"/>
        <v>0</v>
      </c>
      <c r="I204" s="40">
        <f t="shared" si="71"/>
        <v>0</v>
      </c>
      <c r="J204" s="40">
        <f t="shared" si="71"/>
        <v>0</v>
      </c>
      <c r="K204" s="40">
        <f t="shared" si="71"/>
        <v>0</v>
      </c>
      <c r="L204" s="40">
        <f t="shared" si="71"/>
        <v>0</v>
      </c>
      <c r="M204" s="40">
        <f t="shared" si="71"/>
        <v>0</v>
      </c>
      <c r="N204" s="94"/>
      <c r="O204" s="109"/>
      <c r="P204" s="50"/>
      <c r="Q204" s="40"/>
      <c r="R204" s="40"/>
      <c r="S204" s="40"/>
    </row>
    <row r="205" spans="1:19" s="17" customFormat="1" ht="39" customHeight="1">
      <c r="A205" s="141"/>
      <c r="B205" s="50" t="s">
        <v>156</v>
      </c>
      <c r="C205" s="40"/>
      <c r="D205" s="113">
        <f t="shared" si="52"/>
        <v>0</v>
      </c>
      <c r="E205" s="113">
        <f t="shared" si="53"/>
        <v>0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40">
        <v>0</v>
      </c>
      <c r="L205" s="40">
        <v>0</v>
      </c>
      <c r="M205" s="40">
        <v>0</v>
      </c>
      <c r="N205" s="94"/>
      <c r="O205" s="109"/>
      <c r="P205" s="50"/>
      <c r="Q205" s="40"/>
      <c r="R205" s="40"/>
      <c r="S205" s="40"/>
    </row>
    <row r="206" spans="1:19" s="17" customFormat="1" ht="66.75" customHeight="1">
      <c r="A206" s="141"/>
      <c r="B206" s="50" t="s">
        <v>157</v>
      </c>
      <c r="C206" s="40"/>
      <c r="D206" s="113">
        <f t="shared" si="52"/>
        <v>0</v>
      </c>
      <c r="E206" s="113">
        <f t="shared" si="53"/>
        <v>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0</v>
      </c>
      <c r="N206" s="94"/>
      <c r="O206" s="109"/>
      <c r="P206" s="50"/>
      <c r="Q206" s="40"/>
      <c r="R206" s="40"/>
      <c r="S206" s="40"/>
    </row>
    <row r="207" spans="1:19" s="17" customFormat="1" ht="54.75" customHeight="1">
      <c r="A207" s="141" t="s">
        <v>250</v>
      </c>
      <c r="B207" s="54" t="s">
        <v>314</v>
      </c>
      <c r="C207" s="40"/>
      <c r="D207" s="113">
        <f t="shared" si="52"/>
        <v>1260</v>
      </c>
      <c r="E207" s="113">
        <f t="shared" si="53"/>
        <v>1199.1</v>
      </c>
      <c r="F207" s="42">
        <f>F208+F210</f>
        <v>445.2</v>
      </c>
      <c r="G207" s="42">
        <f aca="true" t="shared" si="72" ref="G207:M207">G208+G210</f>
        <v>410.23</v>
      </c>
      <c r="H207" s="42">
        <f t="shared" si="72"/>
        <v>742.8</v>
      </c>
      <c r="I207" s="42">
        <f t="shared" si="72"/>
        <v>720.35</v>
      </c>
      <c r="J207" s="42">
        <f t="shared" si="72"/>
        <v>72</v>
      </c>
      <c r="K207" s="42">
        <f t="shared" si="72"/>
        <v>68.52</v>
      </c>
      <c r="L207" s="42">
        <f t="shared" si="72"/>
        <v>0</v>
      </c>
      <c r="M207" s="42">
        <f t="shared" si="72"/>
        <v>0</v>
      </c>
      <c r="N207" s="94"/>
      <c r="O207" s="109">
        <f>E207/D207*100</f>
        <v>95.16666666666666</v>
      </c>
      <c r="P207" s="50"/>
      <c r="Q207" s="40"/>
      <c r="R207" s="40"/>
      <c r="S207" s="40"/>
    </row>
    <row r="208" spans="1:19" s="17" customFormat="1" ht="58.5" customHeight="1">
      <c r="A208" s="141"/>
      <c r="B208" s="54" t="s">
        <v>158</v>
      </c>
      <c r="C208" s="40"/>
      <c r="D208" s="113">
        <f t="shared" si="52"/>
        <v>1260</v>
      </c>
      <c r="E208" s="113">
        <f t="shared" si="53"/>
        <v>1199.1</v>
      </c>
      <c r="F208" s="40">
        <f>F209</f>
        <v>445.2</v>
      </c>
      <c r="G208" s="40">
        <f aca="true" t="shared" si="73" ref="G208:M208">G209</f>
        <v>410.23</v>
      </c>
      <c r="H208" s="40">
        <f t="shared" si="73"/>
        <v>742.8</v>
      </c>
      <c r="I208" s="40">
        <f t="shared" si="73"/>
        <v>720.35</v>
      </c>
      <c r="J208" s="40">
        <f t="shared" si="73"/>
        <v>72</v>
      </c>
      <c r="K208" s="40">
        <f t="shared" si="73"/>
        <v>68.52</v>
      </c>
      <c r="L208" s="40">
        <f t="shared" si="73"/>
        <v>0</v>
      </c>
      <c r="M208" s="40">
        <f t="shared" si="73"/>
        <v>0</v>
      </c>
      <c r="N208" s="94"/>
      <c r="O208" s="109">
        <f>E208/D208*100</f>
        <v>95.16666666666666</v>
      </c>
      <c r="P208" s="50" t="s">
        <v>296</v>
      </c>
      <c r="Q208" s="40">
        <v>1</v>
      </c>
      <c r="R208" s="40">
        <v>1</v>
      </c>
      <c r="S208" s="94">
        <v>100</v>
      </c>
    </row>
    <row r="209" spans="1:19" s="17" customFormat="1" ht="58.5" customHeight="1">
      <c r="A209" s="141"/>
      <c r="B209" s="50" t="s">
        <v>345</v>
      </c>
      <c r="C209" s="40"/>
      <c r="D209" s="113">
        <f t="shared" si="52"/>
        <v>1260</v>
      </c>
      <c r="E209" s="113">
        <f t="shared" si="53"/>
        <v>1199.1</v>
      </c>
      <c r="F209" s="40">
        <v>445.2</v>
      </c>
      <c r="G209" s="40">
        <v>410.23</v>
      </c>
      <c r="H209" s="40">
        <v>742.8</v>
      </c>
      <c r="I209" s="40">
        <v>720.35</v>
      </c>
      <c r="J209" s="40">
        <v>72</v>
      </c>
      <c r="K209" s="40">
        <v>68.52</v>
      </c>
      <c r="L209" s="40">
        <v>0</v>
      </c>
      <c r="M209" s="40">
        <v>0</v>
      </c>
      <c r="N209" s="94"/>
      <c r="O209" s="109"/>
      <c r="P209" s="50"/>
      <c r="Q209" s="40"/>
      <c r="R209" s="40"/>
      <c r="S209" s="94"/>
    </row>
    <row r="210" spans="1:19" s="17" customFormat="1" ht="40.5" customHeight="1">
      <c r="A210" s="141"/>
      <c r="B210" s="50" t="s">
        <v>159</v>
      </c>
      <c r="C210" s="40"/>
      <c r="D210" s="113">
        <f t="shared" si="52"/>
        <v>0</v>
      </c>
      <c r="E210" s="113">
        <f t="shared" si="53"/>
        <v>0</v>
      </c>
      <c r="F210" s="40">
        <v>0</v>
      </c>
      <c r="G210" s="40">
        <v>0</v>
      </c>
      <c r="H210" s="40">
        <v>0</v>
      </c>
      <c r="I210" s="40">
        <v>0</v>
      </c>
      <c r="J210" s="40">
        <v>0</v>
      </c>
      <c r="K210" s="40">
        <v>0</v>
      </c>
      <c r="L210" s="40">
        <v>0</v>
      </c>
      <c r="M210" s="40">
        <v>0</v>
      </c>
      <c r="N210" s="94"/>
      <c r="O210" s="109"/>
      <c r="P210" s="50" t="s">
        <v>307</v>
      </c>
      <c r="Q210" s="40">
        <v>0</v>
      </c>
      <c r="R210" s="40">
        <v>0</v>
      </c>
      <c r="S210" s="94"/>
    </row>
    <row r="211" spans="1:19" s="17" customFormat="1" ht="58.5" customHeight="1">
      <c r="A211" s="141" t="s">
        <v>251</v>
      </c>
      <c r="B211" s="170" t="s">
        <v>315</v>
      </c>
      <c r="C211" s="40"/>
      <c r="D211" s="113">
        <f t="shared" si="52"/>
        <v>2</v>
      </c>
      <c r="E211" s="113">
        <f t="shared" si="53"/>
        <v>2</v>
      </c>
      <c r="F211" s="42">
        <f>F212</f>
        <v>0</v>
      </c>
      <c r="G211" s="42">
        <f aca="true" t="shared" si="74" ref="G211:M211">G212</f>
        <v>0</v>
      </c>
      <c r="H211" s="42">
        <f t="shared" si="74"/>
        <v>0</v>
      </c>
      <c r="I211" s="42">
        <f t="shared" si="74"/>
        <v>0</v>
      </c>
      <c r="J211" s="42">
        <f t="shared" si="74"/>
        <v>2</v>
      </c>
      <c r="K211" s="42">
        <f t="shared" si="74"/>
        <v>2</v>
      </c>
      <c r="L211" s="42">
        <f t="shared" si="74"/>
        <v>0</v>
      </c>
      <c r="M211" s="42">
        <f t="shared" si="74"/>
        <v>0</v>
      </c>
      <c r="N211" s="94"/>
      <c r="O211" s="109">
        <f>E211/D211*100</f>
        <v>100</v>
      </c>
      <c r="P211" s="50"/>
      <c r="Q211" s="40"/>
      <c r="R211" s="40"/>
      <c r="S211" s="94"/>
    </row>
    <row r="212" spans="1:19" s="17" customFormat="1" ht="146.25" customHeight="1">
      <c r="A212" s="141"/>
      <c r="B212" s="54" t="s">
        <v>160</v>
      </c>
      <c r="C212" s="40"/>
      <c r="D212" s="113">
        <f t="shared" si="52"/>
        <v>2</v>
      </c>
      <c r="E212" s="113">
        <f t="shared" si="53"/>
        <v>2</v>
      </c>
      <c r="F212" s="40">
        <f>F213+F214</f>
        <v>0</v>
      </c>
      <c r="G212" s="40">
        <f aca="true" t="shared" si="75" ref="G212:M212">G213+G214</f>
        <v>0</v>
      </c>
      <c r="H212" s="40">
        <f t="shared" si="75"/>
        <v>0</v>
      </c>
      <c r="I212" s="40">
        <f t="shared" si="75"/>
        <v>0</v>
      </c>
      <c r="J212" s="40">
        <f t="shared" si="75"/>
        <v>2</v>
      </c>
      <c r="K212" s="40">
        <f t="shared" si="75"/>
        <v>2</v>
      </c>
      <c r="L212" s="40">
        <f t="shared" si="75"/>
        <v>0</v>
      </c>
      <c r="M212" s="40">
        <f t="shared" si="75"/>
        <v>0</v>
      </c>
      <c r="N212" s="94"/>
      <c r="O212" s="109">
        <f>E212/D212*100</f>
        <v>100</v>
      </c>
      <c r="P212" s="50" t="s">
        <v>297</v>
      </c>
      <c r="Q212" s="40">
        <v>10</v>
      </c>
      <c r="R212" s="40">
        <v>11</v>
      </c>
      <c r="S212" s="94">
        <f>R212/Q212*100</f>
        <v>110.00000000000001</v>
      </c>
    </row>
    <row r="213" spans="1:19" s="17" customFormat="1" ht="72.75" customHeight="1">
      <c r="A213" s="141"/>
      <c r="B213" s="50" t="s">
        <v>330</v>
      </c>
      <c r="C213" s="40"/>
      <c r="D213" s="113">
        <f t="shared" si="52"/>
        <v>2</v>
      </c>
      <c r="E213" s="113">
        <f t="shared" si="53"/>
        <v>2</v>
      </c>
      <c r="F213" s="40">
        <v>0</v>
      </c>
      <c r="G213" s="40">
        <v>0</v>
      </c>
      <c r="H213" s="40">
        <v>0</v>
      </c>
      <c r="I213" s="40">
        <v>0</v>
      </c>
      <c r="J213" s="40">
        <v>2</v>
      </c>
      <c r="K213" s="40">
        <v>2</v>
      </c>
      <c r="L213" s="40">
        <v>0</v>
      </c>
      <c r="M213" s="40">
        <v>0</v>
      </c>
      <c r="N213" s="94"/>
      <c r="O213" s="109">
        <f>E213/D213*100</f>
        <v>100</v>
      </c>
      <c r="P213" s="50"/>
      <c r="Q213" s="40"/>
      <c r="R213" s="40"/>
      <c r="S213" s="94"/>
    </row>
    <row r="214" spans="1:19" s="17" customFormat="1" ht="59.25" customHeight="1">
      <c r="A214" s="141"/>
      <c r="B214" s="50" t="s">
        <v>161</v>
      </c>
      <c r="C214" s="40"/>
      <c r="D214" s="113">
        <f t="shared" si="52"/>
        <v>0</v>
      </c>
      <c r="E214" s="113">
        <f t="shared" si="53"/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40">
        <v>0</v>
      </c>
      <c r="L214" s="40">
        <v>0</v>
      </c>
      <c r="M214" s="40">
        <v>0</v>
      </c>
      <c r="N214" s="94"/>
      <c r="O214" s="109"/>
      <c r="P214" s="50"/>
      <c r="Q214" s="40"/>
      <c r="R214" s="40"/>
      <c r="S214" s="94"/>
    </row>
    <row r="215" spans="1:19" s="17" customFormat="1" ht="56.25" customHeight="1">
      <c r="A215" s="141" t="s">
        <v>252</v>
      </c>
      <c r="B215" s="54" t="s">
        <v>316</v>
      </c>
      <c r="C215" s="40"/>
      <c r="D215" s="113">
        <f t="shared" si="52"/>
        <v>0</v>
      </c>
      <c r="E215" s="113">
        <f t="shared" si="53"/>
        <v>0</v>
      </c>
      <c r="F215" s="40">
        <f>F216</f>
        <v>0</v>
      </c>
      <c r="G215" s="40">
        <f aca="true" t="shared" si="76" ref="G215:M215">G216</f>
        <v>0</v>
      </c>
      <c r="H215" s="40">
        <f t="shared" si="76"/>
        <v>0</v>
      </c>
      <c r="I215" s="40">
        <f t="shared" si="76"/>
        <v>0</v>
      </c>
      <c r="J215" s="40">
        <f t="shared" si="76"/>
        <v>0</v>
      </c>
      <c r="K215" s="40">
        <f t="shared" si="76"/>
        <v>0</v>
      </c>
      <c r="L215" s="40">
        <f t="shared" si="76"/>
        <v>0</v>
      </c>
      <c r="M215" s="40">
        <f t="shared" si="76"/>
        <v>0</v>
      </c>
      <c r="N215" s="94"/>
      <c r="O215" s="109"/>
      <c r="P215" s="50" t="s">
        <v>298</v>
      </c>
      <c r="Q215" s="40">
        <v>900</v>
      </c>
      <c r="R215" s="40">
        <v>911</v>
      </c>
      <c r="S215" s="137">
        <f>R215/Q215*100</f>
        <v>101.22222222222221</v>
      </c>
    </row>
    <row r="216" spans="1:19" s="17" customFormat="1" ht="66" customHeight="1">
      <c r="A216" s="141"/>
      <c r="B216" s="54" t="s">
        <v>162</v>
      </c>
      <c r="C216" s="40"/>
      <c r="D216" s="113">
        <f t="shared" si="52"/>
        <v>0</v>
      </c>
      <c r="E216" s="113">
        <f t="shared" si="53"/>
        <v>0</v>
      </c>
      <c r="F216" s="40">
        <f>F217+F218</f>
        <v>0</v>
      </c>
      <c r="G216" s="40">
        <f aca="true" t="shared" si="77" ref="G216:M216">G217+G218</f>
        <v>0</v>
      </c>
      <c r="H216" s="40">
        <f t="shared" si="77"/>
        <v>0</v>
      </c>
      <c r="I216" s="40">
        <f t="shared" si="77"/>
        <v>0</v>
      </c>
      <c r="J216" s="40">
        <f t="shared" si="77"/>
        <v>0</v>
      </c>
      <c r="K216" s="40">
        <f t="shared" si="77"/>
        <v>0</v>
      </c>
      <c r="L216" s="40">
        <f t="shared" si="77"/>
        <v>0</v>
      </c>
      <c r="M216" s="40">
        <f t="shared" si="77"/>
        <v>0</v>
      </c>
      <c r="N216" s="94"/>
      <c r="O216" s="109"/>
      <c r="P216" s="50"/>
      <c r="Q216" s="40"/>
      <c r="R216" s="40"/>
      <c r="S216" s="40"/>
    </row>
    <row r="217" spans="1:19" s="17" customFormat="1" ht="132" customHeight="1">
      <c r="A217" s="141"/>
      <c r="B217" s="50" t="s">
        <v>163</v>
      </c>
      <c r="C217" s="40"/>
      <c r="D217" s="113">
        <f t="shared" si="52"/>
        <v>0</v>
      </c>
      <c r="E217" s="113">
        <f t="shared" si="53"/>
        <v>0</v>
      </c>
      <c r="F217" s="40">
        <v>0</v>
      </c>
      <c r="G217" s="40">
        <v>0</v>
      </c>
      <c r="H217" s="40">
        <v>0</v>
      </c>
      <c r="I217" s="40">
        <v>0</v>
      </c>
      <c r="J217" s="40">
        <v>0</v>
      </c>
      <c r="K217" s="40">
        <v>0</v>
      </c>
      <c r="L217" s="40">
        <v>0</v>
      </c>
      <c r="M217" s="40">
        <v>0</v>
      </c>
      <c r="N217" s="94"/>
      <c r="O217" s="109"/>
      <c r="P217" s="50"/>
      <c r="Q217" s="40"/>
      <c r="R217" s="40"/>
      <c r="S217" s="40"/>
    </row>
    <row r="218" spans="1:19" s="17" customFormat="1" ht="35.25" customHeight="1">
      <c r="A218" s="141"/>
      <c r="B218" s="50" t="s">
        <v>164</v>
      </c>
      <c r="C218" s="40"/>
      <c r="D218" s="113">
        <f t="shared" si="52"/>
        <v>0</v>
      </c>
      <c r="E218" s="113">
        <f t="shared" si="53"/>
        <v>0</v>
      </c>
      <c r="F218" s="40">
        <v>0</v>
      </c>
      <c r="G218" s="40">
        <v>0</v>
      </c>
      <c r="H218" s="40">
        <v>0</v>
      </c>
      <c r="I218" s="40">
        <v>0</v>
      </c>
      <c r="J218" s="40">
        <v>0</v>
      </c>
      <c r="K218" s="40">
        <v>0</v>
      </c>
      <c r="L218" s="40">
        <v>0</v>
      </c>
      <c r="M218" s="40">
        <v>0</v>
      </c>
      <c r="N218" s="94"/>
      <c r="O218" s="109"/>
      <c r="P218" s="50"/>
      <c r="Q218" s="40"/>
      <c r="R218" s="40"/>
      <c r="S218" s="40"/>
    </row>
    <row r="219" spans="1:19" s="17" customFormat="1" ht="221.25" customHeight="1">
      <c r="A219" s="89" t="s">
        <v>253</v>
      </c>
      <c r="B219" s="90" t="s">
        <v>201</v>
      </c>
      <c r="C219" s="91" t="s">
        <v>218</v>
      </c>
      <c r="D219" s="92">
        <f t="shared" si="52"/>
        <v>25523.9</v>
      </c>
      <c r="E219" s="92">
        <f t="shared" si="53"/>
        <v>25523.9</v>
      </c>
      <c r="F219" s="93">
        <f>F220+F227+F234+F238</f>
        <v>0</v>
      </c>
      <c r="G219" s="93">
        <f aca="true" t="shared" si="78" ref="G219:M219">G220+G227+G234+G238</f>
        <v>0</v>
      </c>
      <c r="H219" s="93">
        <f t="shared" si="78"/>
        <v>7042.400000000001</v>
      </c>
      <c r="I219" s="93">
        <f t="shared" si="78"/>
        <v>7042.400000000001</v>
      </c>
      <c r="J219" s="93">
        <f t="shared" si="78"/>
        <v>18481.5</v>
      </c>
      <c r="K219" s="93">
        <f t="shared" si="78"/>
        <v>18481.5</v>
      </c>
      <c r="L219" s="93">
        <f t="shared" si="78"/>
        <v>0</v>
      </c>
      <c r="M219" s="93">
        <f t="shared" si="78"/>
        <v>0</v>
      </c>
      <c r="N219" s="93"/>
      <c r="O219" s="125">
        <f>E219/D219*100</f>
        <v>100</v>
      </c>
      <c r="P219" s="79"/>
      <c r="Q219" s="80"/>
      <c r="R219" s="80"/>
      <c r="S219" s="80"/>
    </row>
    <row r="220" spans="1:19" s="17" customFormat="1" ht="56.25" customHeight="1">
      <c r="A220" s="141" t="s">
        <v>76</v>
      </c>
      <c r="B220" s="54" t="s">
        <v>317</v>
      </c>
      <c r="C220" s="40"/>
      <c r="D220" s="113">
        <f t="shared" si="52"/>
        <v>1519.3</v>
      </c>
      <c r="E220" s="113">
        <f t="shared" si="53"/>
        <v>1519.3</v>
      </c>
      <c r="F220" s="42">
        <f>F221+F222+F223+F224+F225+F226</f>
        <v>0</v>
      </c>
      <c r="G220" s="42">
        <f aca="true" t="shared" si="79" ref="G220:M220">G221+G222+G223+G224+G225+G226</f>
        <v>0</v>
      </c>
      <c r="H220" s="42">
        <v>99.3</v>
      </c>
      <c r="I220" s="42">
        <v>99.3</v>
      </c>
      <c r="J220" s="42">
        <f t="shared" si="79"/>
        <v>1420</v>
      </c>
      <c r="K220" s="42">
        <f t="shared" si="79"/>
        <v>1420</v>
      </c>
      <c r="L220" s="42">
        <f t="shared" si="79"/>
        <v>0</v>
      </c>
      <c r="M220" s="42">
        <f t="shared" si="79"/>
        <v>0</v>
      </c>
      <c r="N220" s="127"/>
      <c r="O220" s="109">
        <f>E220/D220*100</f>
        <v>100</v>
      </c>
      <c r="P220" s="50" t="s">
        <v>308</v>
      </c>
      <c r="Q220" s="40">
        <v>74</v>
      </c>
      <c r="R220" s="40">
        <v>76.02</v>
      </c>
      <c r="S220" s="134">
        <f>R220/Q220*100</f>
        <v>102.72972972972974</v>
      </c>
    </row>
    <row r="221" spans="1:19" s="17" customFormat="1" ht="56.25" customHeight="1">
      <c r="A221" s="141"/>
      <c r="B221" s="50" t="s">
        <v>202</v>
      </c>
      <c r="C221" s="40"/>
      <c r="D221" s="113">
        <f t="shared" si="52"/>
        <v>1420</v>
      </c>
      <c r="E221" s="113">
        <f t="shared" si="53"/>
        <v>1420</v>
      </c>
      <c r="F221" s="40">
        <v>0</v>
      </c>
      <c r="G221" s="40">
        <v>0</v>
      </c>
      <c r="H221" s="40">
        <v>0</v>
      </c>
      <c r="I221" s="40">
        <v>0</v>
      </c>
      <c r="J221" s="40">
        <v>1420</v>
      </c>
      <c r="K221" s="40">
        <v>1420</v>
      </c>
      <c r="L221" s="40">
        <v>0</v>
      </c>
      <c r="M221" s="40">
        <v>0</v>
      </c>
      <c r="N221" s="94"/>
      <c r="O221" s="109">
        <f>E221/D221*100</f>
        <v>100</v>
      </c>
      <c r="P221" s="50" t="s">
        <v>299</v>
      </c>
      <c r="Q221" s="40">
        <v>10</v>
      </c>
      <c r="R221" s="40">
        <v>0</v>
      </c>
      <c r="S221" s="94">
        <v>100</v>
      </c>
    </row>
    <row r="222" spans="1:19" s="17" customFormat="1" ht="57.75" customHeight="1">
      <c r="A222" s="141"/>
      <c r="B222" s="50" t="s">
        <v>203</v>
      </c>
      <c r="C222" s="40"/>
      <c r="D222" s="113">
        <f aca="true" t="shared" si="80" ref="D222:D285">F222+H222+J222+L222</f>
        <v>0</v>
      </c>
      <c r="E222" s="113">
        <f aca="true" t="shared" si="81" ref="E222:E276">G222+I222+K222+M222</f>
        <v>0</v>
      </c>
      <c r="F222" s="40">
        <v>0</v>
      </c>
      <c r="G222" s="40">
        <v>0</v>
      </c>
      <c r="H222" s="40">
        <v>0</v>
      </c>
      <c r="I222" s="40">
        <v>0</v>
      </c>
      <c r="J222" s="40">
        <v>0</v>
      </c>
      <c r="K222" s="40">
        <v>0</v>
      </c>
      <c r="L222" s="40">
        <v>0</v>
      </c>
      <c r="M222" s="40">
        <v>0</v>
      </c>
      <c r="N222" s="94"/>
      <c r="O222" s="109"/>
      <c r="P222" s="50" t="s">
        <v>300</v>
      </c>
      <c r="Q222" s="40">
        <v>0</v>
      </c>
      <c r="R222" s="40">
        <v>0</v>
      </c>
      <c r="S222" s="94">
        <v>100</v>
      </c>
    </row>
    <row r="223" spans="1:19" s="17" customFormat="1" ht="61.5" customHeight="1">
      <c r="A223" s="141"/>
      <c r="B223" s="50" t="s">
        <v>204</v>
      </c>
      <c r="C223" s="40"/>
      <c r="D223" s="113">
        <f t="shared" si="80"/>
        <v>0</v>
      </c>
      <c r="E223" s="113">
        <f t="shared" si="81"/>
        <v>0</v>
      </c>
      <c r="F223" s="40">
        <v>0</v>
      </c>
      <c r="G223" s="40">
        <v>0</v>
      </c>
      <c r="H223" s="40">
        <v>0</v>
      </c>
      <c r="I223" s="40">
        <v>0</v>
      </c>
      <c r="J223" s="40">
        <v>0</v>
      </c>
      <c r="K223" s="40">
        <v>0</v>
      </c>
      <c r="L223" s="40">
        <v>0</v>
      </c>
      <c r="M223" s="40">
        <v>0</v>
      </c>
      <c r="N223" s="94"/>
      <c r="O223" s="109"/>
      <c r="P223" s="50" t="s">
        <v>301</v>
      </c>
      <c r="Q223" s="40">
        <v>100</v>
      </c>
      <c r="R223" s="40">
        <v>100</v>
      </c>
      <c r="S223" s="94">
        <v>100</v>
      </c>
    </row>
    <row r="224" spans="1:19" s="17" customFormat="1" ht="72.75" customHeight="1">
      <c r="A224" s="141"/>
      <c r="B224" s="50" t="s">
        <v>205</v>
      </c>
      <c r="C224" s="40"/>
      <c r="D224" s="113">
        <f t="shared" si="80"/>
        <v>0</v>
      </c>
      <c r="E224" s="113">
        <f t="shared" si="81"/>
        <v>0</v>
      </c>
      <c r="F224" s="40">
        <v>0</v>
      </c>
      <c r="G224" s="40">
        <v>0</v>
      </c>
      <c r="H224" s="40">
        <v>0</v>
      </c>
      <c r="I224" s="40">
        <v>0</v>
      </c>
      <c r="J224" s="40">
        <v>0</v>
      </c>
      <c r="K224" s="40">
        <v>0</v>
      </c>
      <c r="L224" s="40">
        <v>0</v>
      </c>
      <c r="M224" s="40">
        <v>0</v>
      </c>
      <c r="N224" s="94"/>
      <c r="O224" s="109"/>
      <c r="P224" s="50" t="s">
        <v>302</v>
      </c>
      <c r="Q224" s="40">
        <v>100</v>
      </c>
      <c r="R224" s="40">
        <v>100</v>
      </c>
      <c r="S224" s="94">
        <v>100</v>
      </c>
    </row>
    <row r="225" spans="1:19" s="17" customFormat="1" ht="55.5" customHeight="1">
      <c r="A225" s="141"/>
      <c r="B225" s="50" t="s">
        <v>206</v>
      </c>
      <c r="C225" s="40"/>
      <c r="D225" s="113">
        <f t="shared" si="80"/>
        <v>0</v>
      </c>
      <c r="E225" s="113">
        <f t="shared" si="81"/>
        <v>0</v>
      </c>
      <c r="F225" s="40">
        <v>0</v>
      </c>
      <c r="G225" s="40">
        <v>0</v>
      </c>
      <c r="H225" s="40">
        <v>0</v>
      </c>
      <c r="I225" s="40">
        <v>0</v>
      </c>
      <c r="J225" s="40">
        <v>0</v>
      </c>
      <c r="K225" s="40">
        <v>0</v>
      </c>
      <c r="L225" s="40">
        <v>0</v>
      </c>
      <c r="M225" s="40">
        <v>0</v>
      </c>
      <c r="N225" s="94"/>
      <c r="O225" s="109"/>
      <c r="P225" s="50" t="s">
        <v>303</v>
      </c>
      <c r="Q225" s="40">
        <v>100</v>
      </c>
      <c r="R225" s="40">
        <v>100</v>
      </c>
      <c r="S225" s="94">
        <v>100</v>
      </c>
    </row>
    <row r="226" spans="1:19" s="17" customFormat="1" ht="69" customHeight="1">
      <c r="A226" s="141"/>
      <c r="B226" s="50" t="s">
        <v>207</v>
      </c>
      <c r="C226" s="40"/>
      <c r="D226" s="113">
        <f t="shared" si="80"/>
        <v>0</v>
      </c>
      <c r="E226" s="113">
        <f t="shared" si="81"/>
        <v>0</v>
      </c>
      <c r="F226" s="40">
        <v>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0</v>
      </c>
      <c r="M226" s="40">
        <v>0</v>
      </c>
      <c r="N226" s="94"/>
      <c r="O226" s="109"/>
      <c r="P226" s="50"/>
      <c r="Q226" s="40"/>
      <c r="R226" s="40"/>
      <c r="S226" s="94"/>
    </row>
    <row r="227" spans="1:19" s="17" customFormat="1" ht="92.25" customHeight="1">
      <c r="A227" s="141" t="s">
        <v>82</v>
      </c>
      <c r="B227" s="54" t="s">
        <v>318</v>
      </c>
      <c r="C227" s="40"/>
      <c r="D227" s="113">
        <f t="shared" si="80"/>
        <v>18004.1</v>
      </c>
      <c r="E227" s="113">
        <f t="shared" si="81"/>
        <v>18004.1</v>
      </c>
      <c r="F227" s="40">
        <f>F228+F229+F230+F231+F232+F233</f>
        <v>0</v>
      </c>
      <c r="G227" s="40">
        <f aca="true" t="shared" si="82" ref="G227:M227">G228+G229+G230+G231+G232+G233</f>
        <v>0</v>
      </c>
      <c r="H227" s="42">
        <f t="shared" si="82"/>
        <v>5749.1</v>
      </c>
      <c r="I227" s="42">
        <f t="shared" si="82"/>
        <v>5749.1</v>
      </c>
      <c r="J227" s="42">
        <f t="shared" si="82"/>
        <v>12255</v>
      </c>
      <c r="K227" s="42">
        <f t="shared" si="82"/>
        <v>12255</v>
      </c>
      <c r="L227" s="42">
        <f t="shared" si="82"/>
        <v>0</v>
      </c>
      <c r="M227" s="42">
        <f t="shared" si="82"/>
        <v>0</v>
      </c>
      <c r="N227" s="127"/>
      <c r="O227" s="109">
        <f>E227/D227*100</f>
        <v>100</v>
      </c>
      <c r="P227" s="50"/>
      <c r="Q227" s="40"/>
      <c r="R227" s="40"/>
      <c r="S227" s="94"/>
    </row>
    <row r="228" spans="1:19" s="17" customFormat="1" ht="60" customHeight="1">
      <c r="A228" s="141"/>
      <c r="B228" s="50" t="s">
        <v>208</v>
      </c>
      <c r="C228" s="40"/>
      <c r="D228" s="113">
        <f t="shared" si="80"/>
        <v>8087</v>
      </c>
      <c r="E228" s="113">
        <f t="shared" si="81"/>
        <v>8087</v>
      </c>
      <c r="F228" s="40">
        <v>0</v>
      </c>
      <c r="G228" s="40">
        <v>0</v>
      </c>
      <c r="H228" s="40">
        <v>4612</v>
      </c>
      <c r="I228" s="40">
        <v>4612</v>
      </c>
      <c r="J228" s="40">
        <v>3475</v>
      </c>
      <c r="K228" s="40">
        <v>3475</v>
      </c>
      <c r="L228" s="40">
        <v>0</v>
      </c>
      <c r="M228" s="40">
        <v>0</v>
      </c>
      <c r="N228" s="94"/>
      <c r="O228" s="109">
        <f>E228/D228*100</f>
        <v>100</v>
      </c>
      <c r="P228" s="50"/>
      <c r="Q228" s="40"/>
      <c r="R228" s="40"/>
      <c r="S228" s="94"/>
    </row>
    <row r="229" spans="1:19" s="17" customFormat="1" ht="50.25" customHeight="1">
      <c r="A229" s="141"/>
      <c r="B229" s="50" t="s">
        <v>209</v>
      </c>
      <c r="C229" s="40"/>
      <c r="D229" s="113">
        <f t="shared" si="80"/>
        <v>0</v>
      </c>
      <c r="E229" s="113">
        <f t="shared" si="81"/>
        <v>0</v>
      </c>
      <c r="F229" s="40">
        <v>0</v>
      </c>
      <c r="G229" s="40">
        <v>0</v>
      </c>
      <c r="H229" s="40">
        <v>0</v>
      </c>
      <c r="I229" s="40">
        <v>0</v>
      </c>
      <c r="J229" s="40">
        <v>0</v>
      </c>
      <c r="K229" s="40">
        <v>0</v>
      </c>
      <c r="L229" s="40">
        <v>0</v>
      </c>
      <c r="M229" s="40">
        <v>0</v>
      </c>
      <c r="N229" s="94"/>
      <c r="O229" s="109"/>
      <c r="P229" s="50"/>
      <c r="Q229" s="40"/>
      <c r="R229" s="40"/>
      <c r="S229" s="94"/>
    </row>
    <row r="230" spans="1:19" s="17" customFormat="1" ht="40.5" customHeight="1">
      <c r="A230" s="141"/>
      <c r="B230" s="50" t="s">
        <v>210</v>
      </c>
      <c r="C230" s="40"/>
      <c r="D230" s="113">
        <f t="shared" si="80"/>
        <v>9917.1</v>
      </c>
      <c r="E230" s="113">
        <f t="shared" si="81"/>
        <v>9917.1</v>
      </c>
      <c r="F230" s="40">
        <v>0</v>
      </c>
      <c r="G230" s="40">
        <v>0</v>
      </c>
      <c r="H230" s="40">
        <v>1137.1</v>
      </c>
      <c r="I230" s="40">
        <v>1137.1</v>
      </c>
      <c r="J230" s="40">
        <v>8780</v>
      </c>
      <c r="K230" s="40">
        <v>8780</v>
      </c>
      <c r="L230" s="40">
        <v>0</v>
      </c>
      <c r="M230" s="40">
        <v>0</v>
      </c>
      <c r="N230" s="94"/>
      <c r="O230" s="109">
        <f>E230/D230*100</f>
        <v>100</v>
      </c>
      <c r="P230" s="50"/>
      <c r="Q230" s="40"/>
      <c r="R230" s="40"/>
      <c r="S230" s="94"/>
    </row>
    <row r="231" spans="1:19" s="17" customFormat="1" ht="78.75" customHeight="1">
      <c r="A231" s="141"/>
      <c r="B231" s="50" t="s">
        <v>211</v>
      </c>
      <c r="C231" s="40"/>
      <c r="D231" s="113">
        <f t="shared" si="80"/>
        <v>0</v>
      </c>
      <c r="E231" s="113">
        <f t="shared" si="81"/>
        <v>0</v>
      </c>
      <c r="F231" s="40">
        <v>0</v>
      </c>
      <c r="G231" s="40">
        <v>0</v>
      </c>
      <c r="H231" s="40">
        <v>0</v>
      </c>
      <c r="I231" s="40">
        <v>0</v>
      </c>
      <c r="J231" s="40">
        <v>0</v>
      </c>
      <c r="K231" s="40">
        <v>0</v>
      </c>
      <c r="L231" s="40">
        <v>0</v>
      </c>
      <c r="M231" s="40">
        <v>0</v>
      </c>
      <c r="N231" s="94"/>
      <c r="O231" s="109"/>
      <c r="P231" s="50"/>
      <c r="Q231" s="40"/>
      <c r="R231" s="40"/>
      <c r="S231" s="94"/>
    </row>
    <row r="232" spans="1:19" s="17" customFormat="1" ht="54.75" customHeight="1">
      <c r="A232" s="141"/>
      <c r="B232" s="50" t="s">
        <v>212</v>
      </c>
      <c r="C232" s="40"/>
      <c r="D232" s="113">
        <f t="shared" si="80"/>
        <v>0</v>
      </c>
      <c r="E232" s="113">
        <f t="shared" si="81"/>
        <v>0</v>
      </c>
      <c r="F232" s="40">
        <v>0</v>
      </c>
      <c r="G232" s="40">
        <v>0</v>
      </c>
      <c r="H232" s="40">
        <v>0</v>
      </c>
      <c r="I232" s="40">
        <v>0</v>
      </c>
      <c r="J232" s="40">
        <v>0</v>
      </c>
      <c r="K232" s="40">
        <v>0</v>
      </c>
      <c r="L232" s="40">
        <v>0</v>
      </c>
      <c r="M232" s="40">
        <v>0</v>
      </c>
      <c r="N232" s="94"/>
      <c r="O232" s="109"/>
      <c r="P232" s="50"/>
      <c r="Q232" s="40"/>
      <c r="R232" s="40"/>
      <c r="S232" s="94"/>
    </row>
    <row r="233" spans="1:19" s="17" customFormat="1" ht="110.25" customHeight="1">
      <c r="A233" s="141"/>
      <c r="B233" s="50" t="s">
        <v>213</v>
      </c>
      <c r="C233" s="40"/>
      <c r="D233" s="113">
        <f t="shared" si="80"/>
        <v>0</v>
      </c>
      <c r="E233" s="113">
        <f t="shared" si="81"/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40">
        <v>0</v>
      </c>
      <c r="L233" s="40">
        <v>0</v>
      </c>
      <c r="M233" s="40">
        <v>0</v>
      </c>
      <c r="N233" s="94"/>
      <c r="O233" s="109"/>
      <c r="P233" s="50"/>
      <c r="Q233" s="40"/>
      <c r="R233" s="40"/>
      <c r="S233" s="94"/>
    </row>
    <row r="234" spans="1:19" s="17" customFormat="1" ht="72" customHeight="1">
      <c r="A234" s="141" t="s">
        <v>254</v>
      </c>
      <c r="B234" s="54" t="s">
        <v>319</v>
      </c>
      <c r="C234" s="42"/>
      <c r="D234" s="113">
        <f t="shared" si="80"/>
        <v>1194</v>
      </c>
      <c r="E234" s="113">
        <f t="shared" si="81"/>
        <v>1194</v>
      </c>
      <c r="F234" s="42">
        <f>F235+F236+F237</f>
        <v>0</v>
      </c>
      <c r="G234" s="42">
        <f aca="true" t="shared" si="83" ref="G234:M234">G235+G236+G237</f>
        <v>0</v>
      </c>
      <c r="H234" s="42">
        <f t="shared" si="83"/>
        <v>1194</v>
      </c>
      <c r="I234" s="42">
        <f t="shared" si="83"/>
        <v>1194</v>
      </c>
      <c r="J234" s="42">
        <f t="shared" si="83"/>
        <v>0</v>
      </c>
      <c r="K234" s="42">
        <f t="shared" si="83"/>
        <v>0</v>
      </c>
      <c r="L234" s="42">
        <f t="shared" si="83"/>
        <v>0</v>
      </c>
      <c r="M234" s="42">
        <f t="shared" si="83"/>
        <v>0</v>
      </c>
      <c r="N234" s="127"/>
      <c r="O234" s="109">
        <f aca="true" t="shared" si="84" ref="O234:O241">E234/D234*100</f>
        <v>100</v>
      </c>
      <c r="P234" s="50"/>
      <c r="Q234" s="40"/>
      <c r="R234" s="40"/>
      <c r="S234" s="94"/>
    </row>
    <row r="235" spans="1:19" s="17" customFormat="1" ht="121.5" customHeight="1">
      <c r="A235" s="141"/>
      <c r="B235" s="50" t="s">
        <v>214</v>
      </c>
      <c r="C235" s="40"/>
      <c r="D235" s="113">
        <f t="shared" si="80"/>
        <v>415</v>
      </c>
      <c r="E235" s="113">
        <f t="shared" si="81"/>
        <v>415</v>
      </c>
      <c r="F235" s="40">
        <v>0</v>
      </c>
      <c r="G235" s="40">
        <v>0</v>
      </c>
      <c r="H235" s="40">
        <v>415</v>
      </c>
      <c r="I235" s="40">
        <v>415</v>
      </c>
      <c r="J235" s="40">
        <v>0</v>
      </c>
      <c r="K235" s="40">
        <v>0</v>
      </c>
      <c r="L235" s="40">
        <v>0</v>
      </c>
      <c r="M235" s="40">
        <v>0</v>
      </c>
      <c r="N235" s="94"/>
      <c r="O235" s="109">
        <f t="shared" si="84"/>
        <v>100</v>
      </c>
      <c r="P235" s="50"/>
      <c r="Q235" s="40"/>
      <c r="R235" s="40"/>
      <c r="S235" s="94"/>
    </row>
    <row r="236" spans="1:19" s="17" customFormat="1" ht="158.25" customHeight="1">
      <c r="A236" s="141"/>
      <c r="B236" s="50" t="s">
        <v>215</v>
      </c>
      <c r="C236" s="40"/>
      <c r="D236" s="113">
        <f t="shared" si="80"/>
        <v>406</v>
      </c>
      <c r="E236" s="113">
        <f t="shared" si="81"/>
        <v>406</v>
      </c>
      <c r="F236" s="40">
        <v>0</v>
      </c>
      <c r="G236" s="40">
        <v>0</v>
      </c>
      <c r="H236" s="40">
        <v>406</v>
      </c>
      <c r="I236" s="40">
        <v>406</v>
      </c>
      <c r="J236" s="40">
        <v>0</v>
      </c>
      <c r="K236" s="40">
        <v>0</v>
      </c>
      <c r="L236" s="40">
        <v>0</v>
      </c>
      <c r="M236" s="40">
        <v>0</v>
      </c>
      <c r="N236" s="94"/>
      <c r="O236" s="109">
        <f t="shared" si="84"/>
        <v>100</v>
      </c>
      <c r="P236" s="50"/>
      <c r="Q236" s="40"/>
      <c r="R236" s="40"/>
      <c r="S236" s="94"/>
    </row>
    <row r="237" spans="1:19" s="17" customFormat="1" ht="87.75" customHeight="1">
      <c r="A237" s="141"/>
      <c r="B237" s="50" t="s">
        <v>216</v>
      </c>
      <c r="C237" s="40"/>
      <c r="D237" s="113">
        <f t="shared" si="80"/>
        <v>373</v>
      </c>
      <c r="E237" s="113">
        <f t="shared" si="81"/>
        <v>373</v>
      </c>
      <c r="F237" s="40">
        <v>0</v>
      </c>
      <c r="G237" s="40">
        <v>0</v>
      </c>
      <c r="H237" s="40">
        <v>373</v>
      </c>
      <c r="I237" s="40">
        <v>373</v>
      </c>
      <c r="J237" s="40">
        <v>0</v>
      </c>
      <c r="K237" s="40">
        <v>0</v>
      </c>
      <c r="L237" s="40">
        <v>0</v>
      </c>
      <c r="M237" s="40">
        <v>0</v>
      </c>
      <c r="N237" s="94"/>
      <c r="O237" s="109">
        <f t="shared" si="84"/>
        <v>100</v>
      </c>
      <c r="P237" s="50"/>
      <c r="Q237" s="40"/>
      <c r="R237" s="40"/>
      <c r="S237" s="94"/>
    </row>
    <row r="238" spans="1:19" s="17" customFormat="1" ht="42.75" customHeight="1">
      <c r="A238" s="141" t="s">
        <v>255</v>
      </c>
      <c r="B238" s="54" t="s">
        <v>320</v>
      </c>
      <c r="C238" s="40"/>
      <c r="D238" s="113">
        <f t="shared" si="80"/>
        <v>4806.5</v>
      </c>
      <c r="E238" s="113">
        <f t="shared" si="81"/>
        <v>4806.5</v>
      </c>
      <c r="F238" s="40">
        <f>F239</f>
        <v>0</v>
      </c>
      <c r="G238" s="40">
        <f aca="true" t="shared" si="85" ref="G238:M238">G239</f>
        <v>0</v>
      </c>
      <c r="H238" s="40">
        <f t="shared" si="85"/>
        <v>0</v>
      </c>
      <c r="I238" s="40">
        <f t="shared" si="85"/>
        <v>0</v>
      </c>
      <c r="J238" s="40">
        <f t="shared" si="85"/>
        <v>4806.5</v>
      </c>
      <c r="K238" s="40">
        <f t="shared" si="85"/>
        <v>4806.5</v>
      </c>
      <c r="L238" s="40">
        <f t="shared" si="85"/>
        <v>0</v>
      </c>
      <c r="M238" s="40">
        <f t="shared" si="85"/>
        <v>0</v>
      </c>
      <c r="N238" s="94"/>
      <c r="O238" s="109">
        <f t="shared" si="84"/>
        <v>100</v>
      </c>
      <c r="P238" s="50"/>
      <c r="Q238" s="40"/>
      <c r="R238" s="40"/>
      <c r="S238" s="94"/>
    </row>
    <row r="239" spans="1:19" s="17" customFormat="1" ht="91.5" customHeight="1">
      <c r="A239" s="141"/>
      <c r="B239" s="50" t="s">
        <v>217</v>
      </c>
      <c r="C239" s="40"/>
      <c r="D239" s="113">
        <f t="shared" si="80"/>
        <v>4806.5</v>
      </c>
      <c r="E239" s="113">
        <f t="shared" si="81"/>
        <v>4806.5</v>
      </c>
      <c r="F239" s="40">
        <v>0</v>
      </c>
      <c r="G239" s="40">
        <v>0</v>
      </c>
      <c r="H239" s="40">
        <v>0</v>
      </c>
      <c r="I239" s="40">
        <v>0</v>
      </c>
      <c r="J239" s="40">
        <v>4806.5</v>
      </c>
      <c r="K239" s="40">
        <v>4806.5</v>
      </c>
      <c r="L239" s="40">
        <v>0</v>
      </c>
      <c r="M239" s="40">
        <v>0</v>
      </c>
      <c r="N239" s="94"/>
      <c r="O239" s="109">
        <f t="shared" si="84"/>
        <v>100</v>
      </c>
      <c r="P239" s="50"/>
      <c r="Q239" s="40"/>
      <c r="R239" s="40"/>
      <c r="S239" s="94"/>
    </row>
    <row r="240" spans="1:19" s="17" customFormat="1" ht="93.75" customHeight="1">
      <c r="A240" s="172">
        <v>9</v>
      </c>
      <c r="B240" s="181" t="s">
        <v>75</v>
      </c>
      <c r="C240" s="111" t="s">
        <v>256</v>
      </c>
      <c r="D240" s="173">
        <f t="shared" si="80"/>
        <v>111.8</v>
      </c>
      <c r="E240" s="173">
        <f t="shared" si="81"/>
        <v>111.8</v>
      </c>
      <c r="F240" s="111">
        <f aca="true" t="shared" si="86" ref="F240:M240">F241+F261+F267+F271+F277</f>
        <v>0</v>
      </c>
      <c r="G240" s="111">
        <f t="shared" si="86"/>
        <v>0</v>
      </c>
      <c r="H240" s="111">
        <f t="shared" si="86"/>
        <v>0</v>
      </c>
      <c r="I240" s="111">
        <f t="shared" si="86"/>
        <v>0</v>
      </c>
      <c r="J240" s="111">
        <f t="shared" si="86"/>
        <v>111.8</v>
      </c>
      <c r="K240" s="111">
        <f t="shared" si="86"/>
        <v>111.8</v>
      </c>
      <c r="L240" s="111">
        <f t="shared" si="86"/>
        <v>0</v>
      </c>
      <c r="M240" s="111">
        <f t="shared" si="86"/>
        <v>0</v>
      </c>
      <c r="N240" s="111"/>
      <c r="O240" s="174">
        <f t="shared" si="84"/>
        <v>100</v>
      </c>
      <c r="P240" s="175"/>
      <c r="Q240" s="176"/>
      <c r="R240" s="176"/>
      <c r="S240" s="176"/>
    </row>
    <row r="241" spans="1:19" s="17" customFormat="1" ht="57" customHeight="1">
      <c r="A241" s="118" t="s">
        <v>257</v>
      </c>
      <c r="B241" s="42" t="s">
        <v>258</v>
      </c>
      <c r="C241" s="40"/>
      <c r="D241" s="113">
        <f t="shared" si="80"/>
        <v>81.8</v>
      </c>
      <c r="E241" s="113">
        <f t="shared" si="81"/>
        <v>81.8</v>
      </c>
      <c r="F241" s="42">
        <f>F242+F243+F244+F245+F246+F247+F248+F249+F250+F251+F252+F253+F254+F255+F256+F257+F258+F259+F260</f>
        <v>0</v>
      </c>
      <c r="G241" s="42">
        <f aca="true" t="shared" si="87" ref="G241:M241">G242+G243+G244+G245+G246+G247+G248+G249+G250+G251+G252+G253+G254+G255+G256+G257+G258+G259+G260</f>
        <v>0</v>
      </c>
      <c r="H241" s="42">
        <f t="shared" si="87"/>
        <v>0</v>
      </c>
      <c r="I241" s="42">
        <f t="shared" si="87"/>
        <v>0</v>
      </c>
      <c r="J241" s="42">
        <f t="shared" si="87"/>
        <v>81.8</v>
      </c>
      <c r="K241" s="42">
        <f t="shared" si="87"/>
        <v>81.8</v>
      </c>
      <c r="L241" s="42">
        <f t="shared" si="87"/>
        <v>0</v>
      </c>
      <c r="M241" s="42">
        <f t="shared" si="87"/>
        <v>0</v>
      </c>
      <c r="N241" s="127">
        <v>100</v>
      </c>
      <c r="O241" s="109">
        <f t="shared" si="84"/>
        <v>100</v>
      </c>
      <c r="P241" s="50"/>
      <c r="Q241" s="40"/>
      <c r="R241" s="40"/>
      <c r="S241" s="94"/>
    </row>
    <row r="242" spans="1:19" s="17" customFormat="1" ht="77.25" customHeight="1">
      <c r="A242" s="120"/>
      <c r="B242" s="123" t="s">
        <v>398</v>
      </c>
      <c r="C242" s="40"/>
      <c r="D242" s="113">
        <f t="shared" si="80"/>
        <v>0</v>
      </c>
      <c r="E242" s="113">
        <f t="shared" si="81"/>
        <v>0</v>
      </c>
      <c r="F242" s="40">
        <v>0</v>
      </c>
      <c r="G242" s="40">
        <v>0</v>
      </c>
      <c r="H242" s="40">
        <v>0</v>
      </c>
      <c r="I242" s="40">
        <v>0</v>
      </c>
      <c r="J242" s="40">
        <v>0</v>
      </c>
      <c r="K242" s="40">
        <v>0</v>
      </c>
      <c r="L242" s="40">
        <v>0</v>
      </c>
      <c r="M242" s="40">
        <v>0</v>
      </c>
      <c r="N242" s="94">
        <v>0</v>
      </c>
      <c r="O242" s="109"/>
      <c r="P242" s="50"/>
      <c r="Q242" s="40"/>
      <c r="R242" s="40"/>
      <c r="S242" s="94"/>
    </row>
    <row r="243" spans="1:19" s="17" customFormat="1" ht="96" customHeight="1">
      <c r="A243" s="120"/>
      <c r="B243" s="123" t="s">
        <v>399</v>
      </c>
      <c r="C243" s="40"/>
      <c r="D243" s="113">
        <f t="shared" si="80"/>
        <v>0</v>
      </c>
      <c r="E243" s="113">
        <f t="shared" si="81"/>
        <v>0</v>
      </c>
      <c r="F243" s="40">
        <v>0</v>
      </c>
      <c r="G243" s="40">
        <v>0</v>
      </c>
      <c r="H243" s="40">
        <v>0</v>
      </c>
      <c r="I243" s="40">
        <v>0</v>
      </c>
      <c r="J243" s="40">
        <v>0</v>
      </c>
      <c r="K243" s="40">
        <v>0</v>
      </c>
      <c r="L243" s="40">
        <v>0</v>
      </c>
      <c r="M243" s="40">
        <v>0</v>
      </c>
      <c r="N243" s="94"/>
      <c r="O243" s="109"/>
      <c r="P243" s="52" t="s">
        <v>438</v>
      </c>
      <c r="Q243" s="190">
        <v>1</v>
      </c>
      <c r="R243" s="190">
        <v>1</v>
      </c>
      <c r="S243" s="177">
        <f>R243/Q243*100</f>
        <v>100</v>
      </c>
    </row>
    <row r="244" spans="1:19" s="17" customFormat="1" ht="111" customHeight="1">
      <c r="A244" s="120"/>
      <c r="B244" s="123" t="s">
        <v>400</v>
      </c>
      <c r="C244" s="40"/>
      <c r="D244" s="113">
        <f t="shared" si="80"/>
        <v>0</v>
      </c>
      <c r="E244" s="113">
        <f t="shared" si="81"/>
        <v>0</v>
      </c>
      <c r="F244" s="40">
        <v>0</v>
      </c>
      <c r="G244" s="40">
        <v>0</v>
      </c>
      <c r="H244" s="40">
        <v>0</v>
      </c>
      <c r="I244" s="40">
        <v>0</v>
      </c>
      <c r="J244" s="40">
        <v>0</v>
      </c>
      <c r="K244" s="40">
        <v>0</v>
      </c>
      <c r="L244" s="40">
        <v>0</v>
      </c>
      <c r="M244" s="40">
        <v>0</v>
      </c>
      <c r="N244" s="94"/>
      <c r="O244" s="109"/>
      <c r="P244" s="50"/>
      <c r="Q244" s="40"/>
      <c r="R244" s="40"/>
      <c r="S244" s="94"/>
    </row>
    <row r="245" spans="1:19" s="17" customFormat="1" ht="77.25" customHeight="1">
      <c r="A245" s="120"/>
      <c r="B245" s="123" t="s">
        <v>401</v>
      </c>
      <c r="C245" s="40"/>
      <c r="D245" s="113">
        <f t="shared" si="80"/>
        <v>0</v>
      </c>
      <c r="E245" s="113">
        <f t="shared" si="81"/>
        <v>0</v>
      </c>
      <c r="F245" s="40">
        <v>0</v>
      </c>
      <c r="G245" s="40">
        <v>0</v>
      </c>
      <c r="H245" s="40">
        <v>0</v>
      </c>
      <c r="I245" s="40">
        <v>0</v>
      </c>
      <c r="J245" s="40">
        <v>0</v>
      </c>
      <c r="K245" s="40">
        <v>0</v>
      </c>
      <c r="L245" s="40">
        <v>0</v>
      </c>
      <c r="M245" s="40">
        <v>0</v>
      </c>
      <c r="N245" s="94"/>
      <c r="O245" s="109"/>
      <c r="P245" s="50"/>
      <c r="Q245" s="40"/>
      <c r="R245" s="40"/>
      <c r="S245" s="94"/>
    </row>
    <row r="246" spans="1:19" s="17" customFormat="1" ht="77.25" customHeight="1">
      <c r="A246" s="120"/>
      <c r="B246" s="123" t="s">
        <v>402</v>
      </c>
      <c r="C246" s="40"/>
      <c r="D246" s="113">
        <f t="shared" si="80"/>
        <v>0</v>
      </c>
      <c r="E246" s="113">
        <f t="shared" si="81"/>
        <v>0</v>
      </c>
      <c r="F246" s="40">
        <v>0</v>
      </c>
      <c r="G246" s="40">
        <v>0</v>
      </c>
      <c r="H246" s="40">
        <v>0</v>
      </c>
      <c r="I246" s="40">
        <v>0</v>
      </c>
      <c r="J246" s="40">
        <v>0</v>
      </c>
      <c r="K246" s="40">
        <v>0</v>
      </c>
      <c r="L246" s="40">
        <v>0</v>
      </c>
      <c r="M246" s="40">
        <v>0</v>
      </c>
      <c r="N246" s="94"/>
      <c r="O246" s="109"/>
      <c r="P246" s="50"/>
      <c r="Q246" s="40"/>
      <c r="R246" s="40"/>
      <c r="S246" s="94"/>
    </row>
    <row r="247" spans="1:19" s="17" customFormat="1" ht="77.25" customHeight="1">
      <c r="A247" s="120"/>
      <c r="B247" s="123" t="s">
        <v>403</v>
      </c>
      <c r="C247" s="40"/>
      <c r="D247" s="113">
        <f t="shared" si="80"/>
        <v>0</v>
      </c>
      <c r="E247" s="113">
        <f t="shared" si="81"/>
        <v>0</v>
      </c>
      <c r="F247" s="40">
        <v>0</v>
      </c>
      <c r="G247" s="40">
        <v>0</v>
      </c>
      <c r="H247" s="40">
        <v>0</v>
      </c>
      <c r="I247" s="40">
        <v>0</v>
      </c>
      <c r="J247" s="40">
        <v>0</v>
      </c>
      <c r="K247" s="40">
        <v>0</v>
      </c>
      <c r="L247" s="40">
        <v>0</v>
      </c>
      <c r="M247" s="40">
        <v>0</v>
      </c>
      <c r="N247" s="94"/>
      <c r="O247" s="109"/>
      <c r="P247" s="50"/>
      <c r="Q247" s="40"/>
      <c r="R247" s="40"/>
      <c r="S247" s="94"/>
    </row>
    <row r="248" spans="1:19" s="17" customFormat="1" ht="77.25" customHeight="1">
      <c r="A248" s="120"/>
      <c r="B248" s="123" t="s">
        <v>404</v>
      </c>
      <c r="C248" s="40"/>
      <c r="D248" s="113">
        <f t="shared" si="80"/>
        <v>0</v>
      </c>
      <c r="E248" s="113">
        <f t="shared" si="81"/>
        <v>0</v>
      </c>
      <c r="F248" s="40">
        <v>0</v>
      </c>
      <c r="G248" s="40">
        <v>0</v>
      </c>
      <c r="H248" s="40">
        <v>0</v>
      </c>
      <c r="I248" s="40">
        <v>0</v>
      </c>
      <c r="J248" s="40">
        <v>0</v>
      </c>
      <c r="K248" s="40">
        <v>0</v>
      </c>
      <c r="L248" s="40">
        <v>0</v>
      </c>
      <c r="M248" s="40">
        <v>0</v>
      </c>
      <c r="N248" s="94"/>
      <c r="O248" s="109"/>
      <c r="P248" s="50"/>
      <c r="Q248" s="40"/>
      <c r="R248" s="40"/>
      <c r="S248" s="94"/>
    </row>
    <row r="249" spans="1:19" s="17" customFormat="1" ht="77.25" customHeight="1">
      <c r="A249" s="120"/>
      <c r="B249" s="123" t="s">
        <v>405</v>
      </c>
      <c r="C249" s="40"/>
      <c r="D249" s="113">
        <f t="shared" si="80"/>
        <v>0</v>
      </c>
      <c r="E249" s="113">
        <f t="shared" si="81"/>
        <v>0</v>
      </c>
      <c r="F249" s="40">
        <v>0</v>
      </c>
      <c r="G249" s="40">
        <v>0</v>
      </c>
      <c r="H249" s="40">
        <v>0</v>
      </c>
      <c r="I249" s="40">
        <v>0</v>
      </c>
      <c r="J249" s="40">
        <v>0</v>
      </c>
      <c r="K249" s="40">
        <v>0</v>
      </c>
      <c r="L249" s="40">
        <v>0</v>
      </c>
      <c r="M249" s="40">
        <v>0</v>
      </c>
      <c r="N249" s="94"/>
      <c r="O249" s="109"/>
      <c r="P249" s="50"/>
      <c r="Q249" s="40"/>
      <c r="R249" s="40"/>
      <c r="S249" s="94"/>
    </row>
    <row r="250" spans="1:19" s="17" customFormat="1" ht="77.25" customHeight="1">
      <c r="A250" s="120"/>
      <c r="B250" s="123" t="s">
        <v>406</v>
      </c>
      <c r="C250" s="40"/>
      <c r="D250" s="113">
        <f t="shared" si="80"/>
        <v>0</v>
      </c>
      <c r="E250" s="113">
        <f t="shared" si="81"/>
        <v>0</v>
      </c>
      <c r="F250" s="40"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40">
        <v>0</v>
      </c>
      <c r="N250" s="94"/>
      <c r="O250" s="109"/>
      <c r="P250" s="50"/>
      <c r="Q250" s="40"/>
      <c r="R250" s="40"/>
      <c r="S250" s="94"/>
    </row>
    <row r="251" spans="1:19" s="17" customFormat="1" ht="77.25" customHeight="1">
      <c r="A251" s="120"/>
      <c r="B251" s="123" t="s">
        <v>407</v>
      </c>
      <c r="C251" s="40"/>
      <c r="D251" s="113">
        <f t="shared" si="80"/>
        <v>0</v>
      </c>
      <c r="E251" s="113">
        <f t="shared" si="81"/>
        <v>0</v>
      </c>
      <c r="F251" s="40">
        <v>0</v>
      </c>
      <c r="G251" s="40">
        <v>0</v>
      </c>
      <c r="H251" s="40">
        <v>0</v>
      </c>
      <c r="I251" s="40">
        <v>0</v>
      </c>
      <c r="J251" s="40">
        <v>0</v>
      </c>
      <c r="K251" s="40">
        <v>0</v>
      </c>
      <c r="L251" s="40">
        <v>0</v>
      </c>
      <c r="M251" s="40">
        <v>0</v>
      </c>
      <c r="N251" s="94"/>
      <c r="O251" s="109"/>
      <c r="P251" s="50"/>
      <c r="Q251" s="40"/>
      <c r="R251" s="40"/>
      <c r="S251" s="94"/>
    </row>
    <row r="252" spans="1:19" s="17" customFormat="1" ht="77.25" customHeight="1">
      <c r="A252" s="120"/>
      <c r="B252" s="123" t="s">
        <v>408</v>
      </c>
      <c r="C252" s="40"/>
      <c r="D252" s="113">
        <f t="shared" si="80"/>
        <v>0</v>
      </c>
      <c r="E252" s="113">
        <f t="shared" si="81"/>
        <v>0</v>
      </c>
      <c r="F252" s="40">
        <v>0</v>
      </c>
      <c r="G252" s="40">
        <v>0</v>
      </c>
      <c r="H252" s="40">
        <v>0</v>
      </c>
      <c r="I252" s="40">
        <v>0</v>
      </c>
      <c r="J252" s="40">
        <v>0</v>
      </c>
      <c r="K252" s="40">
        <v>0</v>
      </c>
      <c r="L252" s="40">
        <v>0</v>
      </c>
      <c r="M252" s="40">
        <v>0</v>
      </c>
      <c r="N252" s="94"/>
      <c r="O252" s="109"/>
      <c r="P252" s="50"/>
      <c r="Q252" s="40"/>
      <c r="R252" s="40"/>
      <c r="S252" s="94"/>
    </row>
    <row r="253" spans="1:19" s="17" customFormat="1" ht="77.25" customHeight="1">
      <c r="A253" s="120"/>
      <c r="B253" s="123" t="s">
        <v>409</v>
      </c>
      <c r="C253" s="40"/>
      <c r="D253" s="113">
        <f t="shared" si="80"/>
        <v>81.8</v>
      </c>
      <c r="E253" s="113">
        <f t="shared" si="81"/>
        <v>81.8</v>
      </c>
      <c r="F253" s="40">
        <v>0</v>
      </c>
      <c r="G253" s="40">
        <v>0</v>
      </c>
      <c r="H253" s="40">
        <v>0</v>
      </c>
      <c r="I253" s="40">
        <v>0</v>
      </c>
      <c r="J253" s="40">
        <v>81.8</v>
      </c>
      <c r="K253" s="40">
        <v>81.8</v>
      </c>
      <c r="L253" s="40">
        <v>0</v>
      </c>
      <c r="M253" s="40">
        <v>0</v>
      </c>
      <c r="N253" s="94"/>
      <c r="O253" s="109">
        <f>E253/D253*100</f>
        <v>100</v>
      </c>
      <c r="P253" s="40" t="s">
        <v>439</v>
      </c>
      <c r="Q253" s="40">
        <v>45</v>
      </c>
      <c r="R253" s="40">
        <v>45</v>
      </c>
      <c r="S253" s="178">
        <v>100</v>
      </c>
    </row>
    <row r="254" spans="1:19" s="17" customFormat="1" ht="77.25" customHeight="1">
      <c r="A254" s="120"/>
      <c r="B254" s="123" t="s">
        <v>410</v>
      </c>
      <c r="C254" s="40"/>
      <c r="D254" s="113">
        <f t="shared" si="80"/>
        <v>0</v>
      </c>
      <c r="E254" s="113">
        <f t="shared" si="81"/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40">
        <v>0</v>
      </c>
      <c r="L254" s="40">
        <v>0</v>
      </c>
      <c r="M254" s="40">
        <v>0</v>
      </c>
      <c r="N254" s="94"/>
      <c r="O254" s="109"/>
      <c r="P254" s="50"/>
      <c r="Q254" s="40"/>
      <c r="R254" s="40"/>
      <c r="S254" s="94"/>
    </row>
    <row r="255" spans="1:19" s="17" customFormat="1" ht="77.25" customHeight="1">
      <c r="A255" s="120"/>
      <c r="B255" s="123" t="s">
        <v>411</v>
      </c>
      <c r="C255" s="40"/>
      <c r="D255" s="113">
        <f t="shared" si="80"/>
        <v>0</v>
      </c>
      <c r="E255" s="113">
        <f t="shared" si="81"/>
        <v>0</v>
      </c>
      <c r="F255" s="40">
        <v>0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94"/>
      <c r="O255" s="109"/>
      <c r="P255" s="50"/>
      <c r="Q255" s="40"/>
      <c r="R255" s="40"/>
      <c r="S255" s="94"/>
    </row>
    <row r="256" spans="1:19" s="17" customFormat="1" ht="77.25" customHeight="1">
      <c r="A256" s="120"/>
      <c r="B256" s="123" t="s">
        <v>412</v>
      </c>
      <c r="C256" s="40"/>
      <c r="D256" s="113">
        <f t="shared" si="80"/>
        <v>0</v>
      </c>
      <c r="E256" s="113">
        <f t="shared" si="81"/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94"/>
      <c r="O256" s="109"/>
      <c r="P256" s="50"/>
      <c r="Q256" s="40"/>
      <c r="R256" s="40"/>
      <c r="S256" s="94"/>
    </row>
    <row r="257" spans="1:19" s="17" customFormat="1" ht="77.25" customHeight="1">
      <c r="A257" s="120"/>
      <c r="B257" s="123" t="s">
        <v>413</v>
      </c>
      <c r="C257" s="40"/>
      <c r="D257" s="113">
        <f t="shared" si="80"/>
        <v>0</v>
      </c>
      <c r="E257" s="113">
        <f t="shared" si="81"/>
        <v>0</v>
      </c>
      <c r="F257" s="40"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94"/>
      <c r="O257" s="109"/>
      <c r="P257" s="50"/>
      <c r="Q257" s="40"/>
      <c r="R257" s="40"/>
      <c r="S257" s="94"/>
    </row>
    <row r="258" spans="1:19" s="17" customFormat="1" ht="60" customHeight="1">
      <c r="A258" s="120"/>
      <c r="B258" s="123" t="s">
        <v>414</v>
      </c>
      <c r="C258" s="40"/>
      <c r="D258" s="113">
        <f t="shared" si="80"/>
        <v>0</v>
      </c>
      <c r="E258" s="113">
        <f t="shared" si="81"/>
        <v>0</v>
      </c>
      <c r="F258" s="40">
        <v>0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94"/>
      <c r="O258" s="109"/>
      <c r="P258" s="50"/>
      <c r="Q258" s="40"/>
      <c r="R258" s="40"/>
      <c r="S258" s="94"/>
    </row>
    <row r="259" spans="1:19" s="17" customFormat="1" ht="64.5" customHeight="1">
      <c r="A259" s="120"/>
      <c r="B259" s="123" t="s">
        <v>415</v>
      </c>
      <c r="C259" s="40"/>
      <c r="D259" s="113">
        <f t="shared" si="80"/>
        <v>0</v>
      </c>
      <c r="E259" s="113">
        <f t="shared" si="81"/>
        <v>0</v>
      </c>
      <c r="F259" s="40">
        <v>0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94"/>
      <c r="O259" s="109"/>
      <c r="P259" s="50"/>
      <c r="Q259" s="40"/>
      <c r="R259" s="40"/>
      <c r="S259" s="94"/>
    </row>
    <row r="260" spans="1:19" s="17" customFormat="1" ht="114.75" customHeight="1">
      <c r="A260" s="120"/>
      <c r="B260" s="123" t="s">
        <v>416</v>
      </c>
      <c r="C260" s="40"/>
      <c r="D260" s="113">
        <f t="shared" si="80"/>
        <v>0</v>
      </c>
      <c r="E260" s="113">
        <f t="shared" si="81"/>
        <v>0</v>
      </c>
      <c r="F260" s="40">
        <v>0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0</v>
      </c>
      <c r="M260" s="40">
        <v>0</v>
      </c>
      <c r="N260" s="94"/>
      <c r="O260" s="109"/>
      <c r="P260" s="50"/>
      <c r="Q260" s="40"/>
      <c r="R260" s="40"/>
      <c r="S260" s="94"/>
    </row>
    <row r="261" spans="1:19" s="69" customFormat="1" ht="57.75" customHeight="1">
      <c r="A261" s="118" t="s">
        <v>259</v>
      </c>
      <c r="B261" s="182" t="s">
        <v>260</v>
      </c>
      <c r="C261" s="40"/>
      <c r="D261" s="113">
        <f t="shared" si="80"/>
        <v>30</v>
      </c>
      <c r="E261" s="113">
        <f t="shared" si="81"/>
        <v>30</v>
      </c>
      <c r="F261" s="51">
        <f>F262++F263+F264+F265+F266</f>
        <v>0</v>
      </c>
      <c r="G261" s="51">
        <f aca="true" t="shared" si="88" ref="G261:M261">G262++G263+G264+G265+G266</f>
        <v>0</v>
      </c>
      <c r="H261" s="51">
        <f t="shared" si="88"/>
        <v>0</v>
      </c>
      <c r="I261" s="51">
        <f t="shared" si="88"/>
        <v>0</v>
      </c>
      <c r="J261" s="51">
        <f t="shared" si="88"/>
        <v>30</v>
      </c>
      <c r="K261" s="51">
        <f t="shared" si="88"/>
        <v>30</v>
      </c>
      <c r="L261" s="51">
        <f t="shared" si="88"/>
        <v>0</v>
      </c>
      <c r="M261" s="51">
        <f t="shared" si="88"/>
        <v>0</v>
      </c>
      <c r="N261" s="94">
        <v>0</v>
      </c>
      <c r="O261" s="109">
        <f>E261/D261*100</f>
        <v>100</v>
      </c>
      <c r="P261" s="50"/>
      <c r="Q261" s="40"/>
      <c r="R261" s="40"/>
      <c r="S261" s="94"/>
    </row>
    <row r="262" spans="1:19" s="69" customFormat="1" ht="82.5" customHeight="1">
      <c r="A262" s="118"/>
      <c r="B262" s="182" t="s">
        <v>417</v>
      </c>
      <c r="C262" s="40"/>
      <c r="D262" s="113">
        <f t="shared" si="80"/>
        <v>0</v>
      </c>
      <c r="E262" s="113">
        <f t="shared" si="81"/>
        <v>0</v>
      </c>
      <c r="F262" s="51">
        <v>0</v>
      </c>
      <c r="G262" s="51">
        <v>0</v>
      </c>
      <c r="H262" s="51">
        <v>0</v>
      </c>
      <c r="I262" s="51">
        <v>0</v>
      </c>
      <c r="J262" s="51">
        <v>0</v>
      </c>
      <c r="K262" s="51">
        <v>0</v>
      </c>
      <c r="L262" s="51">
        <v>0</v>
      </c>
      <c r="M262" s="51">
        <v>0</v>
      </c>
      <c r="N262" s="94"/>
      <c r="O262" s="109"/>
      <c r="P262" s="40" t="s">
        <v>440</v>
      </c>
      <c r="Q262" s="40">
        <v>15</v>
      </c>
      <c r="R262" s="40">
        <v>15</v>
      </c>
      <c r="S262" s="94">
        <v>100</v>
      </c>
    </row>
    <row r="263" spans="1:19" s="69" customFormat="1" ht="112.5" customHeight="1">
      <c r="A263" s="118"/>
      <c r="B263" s="183" t="s">
        <v>418</v>
      </c>
      <c r="C263" s="40"/>
      <c r="D263" s="113">
        <f t="shared" si="80"/>
        <v>0</v>
      </c>
      <c r="E263" s="113">
        <f t="shared" si="81"/>
        <v>0</v>
      </c>
      <c r="F263" s="51">
        <v>0</v>
      </c>
      <c r="G263" s="51">
        <v>0</v>
      </c>
      <c r="H263" s="51">
        <v>0</v>
      </c>
      <c r="I263" s="51">
        <v>0</v>
      </c>
      <c r="J263" s="51">
        <v>0</v>
      </c>
      <c r="K263" s="51">
        <v>0</v>
      </c>
      <c r="L263" s="51">
        <v>0</v>
      </c>
      <c r="M263" s="51">
        <v>0</v>
      </c>
      <c r="N263" s="94"/>
      <c r="O263" s="109"/>
      <c r="P263" s="40"/>
      <c r="Q263" s="40"/>
      <c r="R263" s="40"/>
      <c r="S263" s="94"/>
    </row>
    <row r="264" spans="1:19" s="69" customFormat="1" ht="75" customHeight="1">
      <c r="A264" s="118"/>
      <c r="B264" s="183" t="s">
        <v>419</v>
      </c>
      <c r="C264" s="40"/>
      <c r="D264" s="113">
        <f t="shared" si="80"/>
        <v>30</v>
      </c>
      <c r="E264" s="113">
        <f t="shared" si="81"/>
        <v>30</v>
      </c>
      <c r="F264" s="51">
        <v>0</v>
      </c>
      <c r="G264" s="51">
        <v>0</v>
      </c>
      <c r="H264" s="51">
        <v>0</v>
      </c>
      <c r="I264" s="51">
        <v>0</v>
      </c>
      <c r="J264" s="51">
        <v>30</v>
      </c>
      <c r="K264" s="51">
        <v>30</v>
      </c>
      <c r="L264" s="51">
        <v>0</v>
      </c>
      <c r="M264" s="51">
        <v>0</v>
      </c>
      <c r="N264" s="94"/>
      <c r="O264" s="109"/>
      <c r="P264" s="40" t="s">
        <v>441</v>
      </c>
      <c r="Q264" s="40">
        <v>1100</v>
      </c>
      <c r="R264" s="40">
        <v>1100</v>
      </c>
      <c r="S264" s="179">
        <v>100</v>
      </c>
    </row>
    <row r="265" spans="1:19" s="69" customFormat="1" ht="69" customHeight="1">
      <c r="A265" s="118"/>
      <c r="B265" s="183" t="s">
        <v>420</v>
      </c>
      <c r="C265" s="40"/>
      <c r="D265" s="113">
        <f t="shared" si="80"/>
        <v>0</v>
      </c>
      <c r="E265" s="113">
        <f t="shared" si="81"/>
        <v>0</v>
      </c>
      <c r="F265" s="51">
        <v>0</v>
      </c>
      <c r="G265" s="51">
        <v>0</v>
      </c>
      <c r="H265" s="51">
        <v>0</v>
      </c>
      <c r="I265" s="51">
        <v>0</v>
      </c>
      <c r="J265" s="51">
        <v>0</v>
      </c>
      <c r="K265" s="51">
        <v>0</v>
      </c>
      <c r="L265" s="51">
        <v>0</v>
      </c>
      <c r="M265" s="51">
        <v>0</v>
      </c>
      <c r="N265" s="94"/>
      <c r="O265" s="109"/>
      <c r="P265" s="50"/>
      <c r="Q265" s="40"/>
      <c r="R265" s="40"/>
      <c r="S265" s="94"/>
    </row>
    <row r="266" spans="1:19" s="69" customFormat="1" ht="123.75" customHeight="1">
      <c r="A266" s="118"/>
      <c r="B266" s="183" t="s">
        <v>421</v>
      </c>
      <c r="C266" s="40"/>
      <c r="D266" s="113">
        <f t="shared" si="80"/>
        <v>0</v>
      </c>
      <c r="E266" s="113">
        <f t="shared" si="81"/>
        <v>0</v>
      </c>
      <c r="F266" s="51">
        <v>0</v>
      </c>
      <c r="G266" s="51">
        <v>0</v>
      </c>
      <c r="H266" s="51">
        <v>0</v>
      </c>
      <c r="I266" s="51">
        <v>0</v>
      </c>
      <c r="J266" s="51">
        <v>0</v>
      </c>
      <c r="K266" s="51">
        <v>0</v>
      </c>
      <c r="L266" s="51">
        <v>0</v>
      </c>
      <c r="M266" s="51">
        <v>0</v>
      </c>
      <c r="N266" s="94"/>
      <c r="O266" s="109"/>
      <c r="P266" s="50"/>
      <c r="Q266" s="40"/>
      <c r="R266" s="40"/>
      <c r="S266" s="94"/>
    </row>
    <row r="267" spans="1:19" s="17" customFormat="1" ht="55.5" customHeight="1">
      <c r="A267" s="118" t="s">
        <v>261</v>
      </c>
      <c r="B267" s="184" t="s">
        <v>262</v>
      </c>
      <c r="C267" s="40"/>
      <c r="D267" s="113">
        <f t="shared" si="80"/>
        <v>0</v>
      </c>
      <c r="E267" s="113">
        <f t="shared" si="81"/>
        <v>0</v>
      </c>
      <c r="F267" s="40">
        <f>F268+F269+F270</f>
        <v>0</v>
      </c>
      <c r="G267" s="40">
        <f aca="true" t="shared" si="89" ref="G267:M267">G268+G269+G270</f>
        <v>0</v>
      </c>
      <c r="H267" s="40">
        <f t="shared" si="89"/>
        <v>0</v>
      </c>
      <c r="I267" s="40">
        <f t="shared" si="89"/>
        <v>0</v>
      </c>
      <c r="J267" s="40">
        <f t="shared" si="89"/>
        <v>0</v>
      </c>
      <c r="K267" s="40">
        <f t="shared" si="89"/>
        <v>0</v>
      </c>
      <c r="L267" s="40">
        <f t="shared" si="89"/>
        <v>0</v>
      </c>
      <c r="M267" s="40">
        <f t="shared" si="89"/>
        <v>0</v>
      </c>
      <c r="N267" s="94">
        <v>0</v>
      </c>
      <c r="O267" s="109"/>
      <c r="P267" s="50"/>
      <c r="Q267" s="40"/>
      <c r="R267" s="40"/>
      <c r="S267" s="94"/>
    </row>
    <row r="268" spans="1:19" s="17" customFormat="1" ht="102.75" customHeight="1">
      <c r="A268" s="118"/>
      <c r="B268" s="183" t="s">
        <v>422</v>
      </c>
      <c r="C268" s="40"/>
      <c r="D268" s="113">
        <f t="shared" si="80"/>
        <v>0</v>
      </c>
      <c r="E268" s="113">
        <f t="shared" si="81"/>
        <v>0</v>
      </c>
      <c r="F268" s="40">
        <v>0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94"/>
      <c r="O268" s="109"/>
      <c r="P268" s="50"/>
      <c r="Q268" s="40"/>
      <c r="R268" s="40"/>
      <c r="S268" s="94"/>
    </row>
    <row r="269" spans="1:19" s="17" customFormat="1" ht="147" customHeight="1">
      <c r="A269" s="118"/>
      <c r="B269" s="183" t="s">
        <v>423</v>
      </c>
      <c r="C269" s="40"/>
      <c r="D269" s="113">
        <f t="shared" si="80"/>
        <v>0</v>
      </c>
      <c r="E269" s="113">
        <f t="shared" si="81"/>
        <v>0</v>
      </c>
      <c r="F269" s="40">
        <v>0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94"/>
      <c r="O269" s="109"/>
      <c r="P269" s="50"/>
      <c r="Q269" s="40"/>
      <c r="R269" s="40"/>
      <c r="S269" s="94"/>
    </row>
    <row r="270" spans="1:19" s="17" customFormat="1" ht="75.75" customHeight="1">
      <c r="A270" s="118"/>
      <c r="B270" s="183" t="s">
        <v>424</v>
      </c>
      <c r="C270" s="40"/>
      <c r="D270" s="113">
        <f t="shared" si="80"/>
        <v>0</v>
      </c>
      <c r="E270" s="113">
        <f t="shared" si="81"/>
        <v>0</v>
      </c>
      <c r="F270" s="40">
        <v>0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94"/>
      <c r="O270" s="109"/>
      <c r="P270" s="40" t="s">
        <v>442</v>
      </c>
      <c r="Q270" s="40">
        <v>15</v>
      </c>
      <c r="R270" s="40">
        <v>15</v>
      </c>
      <c r="S270" s="94">
        <v>100</v>
      </c>
    </row>
    <row r="271" spans="1:19" s="17" customFormat="1" ht="75.75" customHeight="1">
      <c r="A271" s="118" t="s">
        <v>263</v>
      </c>
      <c r="B271" s="184" t="s">
        <v>264</v>
      </c>
      <c r="C271" s="40"/>
      <c r="D271" s="113">
        <f t="shared" si="80"/>
        <v>0</v>
      </c>
      <c r="E271" s="113">
        <f t="shared" si="81"/>
        <v>0</v>
      </c>
      <c r="F271" s="40">
        <f>F272+F273+F274+F275+F276</f>
        <v>0</v>
      </c>
      <c r="G271" s="40">
        <f aca="true" t="shared" si="90" ref="G271:M271">G272</f>
        <v>0</v>
      </c>
      <c r="H271" s="40">
        <f t="shared" si="90"/>
        <v>0</v>
      </c>
      <c r="I271" s="40">
        <f t="shared" si="90"/>
        <v>0</v>
      </c>
      <c r="J271" s="40">
        <f t="shared" si="90"/>
        <v>0</v>
      </c>
      <c r="K271" s="40">
        <f t="shared" si="90"/>
        <v>0</v>
      </c>
      <c r="L271" s="40">
        <f t="shared" si="90"/>
        <v>0</v>
      </c>
      <c r="M271" s="40">
        <f t="shared" si="90"/>
        <v>0</v>
      </c>
      <c r="N271" s="94">
        <v>0</v>
      </c>
      <c r="O271" s="109"/>
      <c r="P271" s="50"/>
      <c r="Q271" s="40"/>
      <c r="R271" s="40"/>
      <c r="S271" s="94"/>
    </row>
    <row r="272" spans="1:19" s="17" customFormat="1" ht="72.75" customHeight="1">
      <c r="A272" s="118"/>
      <c r="B272" s="185" t="s">
        <v>425</v>
      </c>
      <c r="C272" s="40"/>
      <c r="D272" s="113">
        <f t="shared" si="80"/>
        <v>0</v>
      </c>
      <c r="E272" s="113">
        <f t="shared" si="81"/>
        <v>0</v>
      </c>
      <c r="F272" s="40">
        <v>0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0</v>
      </c>
      <c r="M272" s="40">
        <v>0</v>
      </c>
      <c r="N272" s="94">
        <v>0</v>
      </c>
      <c r="O272" s="109"/>
      <c r="P272" s="50"/>
      <c r="Q272" s="40"/>
      <c r="R272" s="40"/>
      <c r="S272" s="94"/>
    </row>
    <row r="273" spans="1:19" s="17" customFormat="1" ht="72.75" customHeight="1">
      <c r="A273" s="118"/>
      <c r="B273" s="185" t="s">
        <v>426</v>
      </c>
      <c r="C273" s="40"/>
      <c r="D273" s="113">
        <f t="shared" si="80"/>
        <v>0</v>
      </c>
      <c r="E273" s="113">
        <f t="shared" si="81"/>
        <v>0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0</v>
      </c>
      <c r="M273" s="40">
        <v>0</v>
      </c>
      <c r="N273" s="94"/>
      <c r="O273" s="109"/>
      <c r="P273" s="50"/>
      <c r="Q273" s="40"/>
      <c r="R273" s="40"/>
      <c r="S273" s="94"/>
    </row>
    <row r="274" spans="1:19" s="17" customFormat="1" ht="84" customHeight="1">
      <c r="A274" s="118"/>
      <c r="B274" s="185" t="s">
        <v>427</v>
      </c>
      <c r="C274" s="40"/>
      <c r="D274" s="113">
        <f t="shared" si="80"/>
        <v>0</v>
      </c>
      <c r="E274" s="113">
        <f t="shared" si="81"/>
        <v>0</v>
      </c>
      <c r="F274" s="40">
        <v>0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94"/>
      <c r="O274" s="109"/>
      <c r="P274" s="191" t="s">
        <v>443</v>
      </c>
      <c r="Q274" s="40">
        <v>15</v>
      </c>
      <c r="R274" s="40">
        <v>15</v>
      </c>
      <c r="S274" s="94">
        <v>100</v>
      </c>
    </row>
    <row r="275" spans="1:19" s="17" customFormat="1" ht="85.5" customHeight="1">
      <c r="A275" s="118"/>
      <c r="B275" s="185" t="s">
        <v>428</v>
      </c>
      <c r="C275" s="40"/>
      <c r="D275" s="113">
        <f t="shared" si="80"/>
        <v>0</v>
      </c>
      <c r="E275" s="113">
        <f t="shared" si="81"/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94"/>
      <c r="O275" s="109"/>
      <c r="P275" s="50"/>
      <c r="Q275" s="40"/>
      <c r="R275" s="40"/>
      <c r="S275" s="94"/>
    </row>
    <row r="276" spans="1:19" s="17" customFormat="1" ht="127.5" customHeight="1">
      <c r="A276" s="118"/>
      <c r="B276" s="185" t="s">
        <v>429</v>
      </c>
      <c r="C276" s="40"/>
      <c r="D276" s="113">
        <f t="shared" si="80"/>
        <v>0</v>
      </c>
      <c r="E276" s="113">
        <f t="shared" si="81"/>
        <v>0</v>
      </c>
      <c r="F276" s="40"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94"/>
      <c r="O276" s="109"/>
      <c r="P276" s="50"/>
      <c r="Q276" s="40"/>
      <c r="R276" s="40"/>
      <c r="S276" s="94"/>
    </row>
    <row r="277" spans="1:19" s="17" customFormat="1" ht="57.75" customHeight="1">
      <c r="A277" s="118" t="s">
        <v>265</v>
      </c>
      <c r="B277" s="184" t="s">
        <v>266</v>
      </c>
      <c r="C277" s="40"/>
      <c r="D277" s="113">
        <f t="shared" si="80"/>
        <v>0</v>
      </c>
      <c r="E277" s="113">
        <f>G277+I277+K277+M277</f>
        <v>0</v>
      </c>
      <c r="F277" s="40">
        <f>F278+F279+F280+F281+F282+F283+F284+F285</f>
        <v>0</v>
      </c>
      <c r="G277" s="40">
        <f aca="true" t="shared" si="91" ref="G277:M277">G278+G279+G280+G281+G282+G283+G284+G285</f>
        <v>0</v>
      </c>
      <c r="H277" s="40">
        <f t="shared" si="91"/>
        <v>0</v>
      </c>
      <c r="I277" s="40">
        <f t="shared" si="91"/>
        <v>0</v>
      </c>
      <c r="J277" s="40">
        <f t="shared" si="91"/>
        <v>0</v>
      </c>
      <c r="K277" s="40">
        <f t="shared" si="91"/>
        <v>0</v>
      </c>
      <c r="L277" s="40">
        <f t="shared" si="91"/>
        <v>0</v>
      </c>
      <c r="M277" s="40">
        <f t="shared" si="91"/>
        <v>0</v>
      </c>
      <c r="N277" s="94">
        <v>0</v>
      </c>
      <c r="O277" s="109"/>
      <c r="P277" s="50"/>
      <c r="Q277" s="40"/>
      <c r="R277" s="40"/>
      <c r="S277" s="94"/>
    </row>
    <row r="278" spans="1:19" s="17" customFormat="1" ht="74.25" customHeight="1">
      <c r="A278" s="186"/>
      <c r="B278" s="123" t="s">
        <v>430</v>
      </c>
      <c r="C278" s="40"/>
      <c r="D278" s="113">
        <f t="shared" si="80"/>
        <v>0</v>
      </c>
      <c r="E278" s="113">
        <f aca="true" t="shared" si="92" ref="E278:E285">G278+I278+K278+M278</f>
        <v>0</v>
      </c>
      <c r="F278" s="40">
        <v>0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94"/>
      <c r="O278" s="94"/>
      <c r="P278" s="50"/>
      <c r="Q278" s="40"/>
      <c r="R278" s="40"/>
      <c r="S278" s="94"/>
    </row>
    <row r="279" spans="1:19" s="17" customFormat="1" ht="57" customHeight="1">
      <c r="A279" s="186"/>
      <c r="B279" s="123" t="s">
        <v>431</v>
      </c>
      <c r="C279" s="40"/>
      <c r="D279" s="113">
        <f t="shared" si="80"/>
        <v>0</v>
      </c>
      <c r="E279" s="113">
        <f t="shared" si="92"/>
        <v>0</v>
      </c>
      <c r="F279" s="40"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94"/>
      <c r="O279" s="94"/>
      <c r="P279" s="50"/>
      <c r="Q279" s="40"/>
      <c r="R279" s="40"/>
      <c r="S279" s="94"/>
    </row>
    <row r="280" spans="1:19" s="17" customFormat="1" ht="58.5" customHeight="1">
      <c r="A280" s="186"/>
      <c r="B280" s="123" t="s">
        <v>432</v>
      </c>
      <c r="C280" s="40"/>
      <c r="D280" s="113">
        <f t="shared" si="80"/>
        <v>0</v>
      </c>
      <c r="E280" s="113">
        <f t="shared" si="92"/>
        <v>0</v>
      </c>
      <c r="F280" s="40">
        <v>0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94"/>
      <c r="O280" s="94"/>
      <c r="P280" s="50"/>
      <c r="Q280" s="40"/>
      <c r="R280" s="40"/>
      <c r="S280" s="94"/>
    </row>
    <row r="281" spans="1:19" s="17" customFormat="1" ht="72.75" customHeight="1">
      <c r="A281" s="186"/>
      <c r="B281" s="123" t="s">
        <v>433</v>
      </c>
      <c r="C281" s="40"/>
      <c r="D281" s="113">
        <f t="shared" si="80"/>
        <v>0</v>
      </c>
      <c r="E281" s="113">
        <f t="shared" si="92"/>
        <v>0</v>
      </c>
      <c r="F281" s="40">
        <v>0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94"/>
      <c r="O281" s="94"/>
      <c r="P281" s="50"/>
      <c r="Q281" s="40"/>
      <c r="R281" s="40"/>
      <c r="S281" s="94"/>
    </row>
    <row r="282" spans="1:19" s="17" customFormat="1" ht="57.75" customHeight="1">
      <c r="A282" s="186"/>
      <c r="B282" s="123" t="s">
        <v>434</v>
      </c>
      <c r="C282" s="40"/>
      <c r="D282" s="113">
        <f t="shared" si="80"/>
        <v>0</v>
      </c>
      <c r="E282" s="113">
        <f t="shared" si="92"/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94"/>
      <c r="O282" s="94"/>
      <c r="P282" s="50"/>
      <c r="Q282" s="40"/>
      <c r="R282" s="40"/>
      <c r="S282" s="94"/>
    </row>
    <row r="283" spans="1:19" s="17" customFormat="1" ht="78.75" customHeight="1">
      <c r="A283" s="186"/>
      <c r="B283" s="183" t="s">
        <v>435</v>
      </c>
      <c r="C283" s="40"/>
      <c r="D283" s="113">
        <f t="shared" si="80"/>
        <v>0</v>
      </c>
      <c r="E283" s="113">
        <f t="shared" si="92"/>
        <v>0</v>
      </c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94"/>
      <c r="O283" s="94"/>
      <c r="P283" s="50"/>
      <c r="Q283" s="40"/>
      <c r="R283" s="40"/>
      <c r="S283" s="94"/>
    </row>
    <row r="284" spans="1:19" s="17" customFormat="1" ht="39.75" customHeight="1">
      <c r="A284" s="186"/>
      <c r="B284" s="123" t="s">
        <v>436</v>
      </c>
      <c r="C284" s="40"/>
      <c r="D284" s="113">
        <f t="shared" si="80"/>
        <v>0</v>
      </c>
      <c r="E284" s="113">
        <f t="shared" si="92"/>
        <v>0</v>
      </c>
      <c r="F284" s="40">
        <v>0</v>
      </c>
      <c r="G284" s="40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94"/>
      <c r="O284" s="94"/>
      <c r="P284" s="192" t="s">
        <v>444</v>
      </c>
      <c r="Q284" s="40">
        <v>15</v>
      </c>
      <c r="R284" s="40">
        <v>15</v>
      </c>
      <c r="S284" s="94">
        <v>100</v>
      </c>
    </row>
    <row r="285" spans="1:19" s="17" customFormat="1" ht="57.75" customHeight="1" thickBot="1">
      <c r="A285" s="187"/>
      <c r="B285" s="188" t="s">
        <v>437</v>
      </c>
      <c r="C285" s="100"/>
      <c r="D285" s="189">
        <f t="shared" si="80"/>
        <v>0</v>
      </c>
      <c r="E285" s="189">
        <f t="shared" si="92"/>
        <v>0</v>
      </c>
      <c r="F285" s="100">
        <v>0</v>
      </c>
      <c r="G285" s="100">
        <v>0</v>
      </c>
      <c r="H285" s="100">
        <v>0</v>
      </c>
      <c r="I285" s="100">
        <v>0</v>
      </c>
      <c r="J285" s="100">
        <v>0</v>
      </c>
      <c r="K285" s="100">
        <v>0</v>
      </c>
      <c r="L285" s="100">
        <v>0</v>
      </c>
      <c r="M285" s="100">
        <v>0</v>
      </c>
      <c r="N285" s="171"/>
      <c r="O285" s="171"/>
      <c r="P285" s="193" t="s">
        <v>445</v>
      </c>
      <c r="Q285" s="194">
        <v>4</v>
      </c>
      <c r="R285" s="194">
        <v>4</v>
      </c>
      <c r="S285" s="180">
        <v>100</v>
      </c>
    </row>
    <row r="286" spans="1:19" s="14" customFormat="1" ht="17.25">
      <c r="A286" s="107"/>
      <c r="B286" s="102"/>
      <c r="C286" s="107"/>
      <c r="D286" s="104"/>
      <c r="E286" s="108"/>
      <c r="F286" s="107"/>
      <c r="G286" s="107"/>
      <c r="H286" s="107"/>
      <c r="I286" s="107"/>
      <c r="J286" s="107"/>
      <c r="K286" s="107"/>
      <c r="L286" s="107"/>
      <c r="M286" s="107"/>
      <c r="N286" s="107"/>
      <c r="O286" s="105"/>
      <c r="P286" s="102"/>
      <c r="Q286" s="107"/>
      <c r="R286" s="107"/>
      <c r="S286" s="107"/>
    </row>
    <row r="287" spans="1:19" ht="17.25">
      <c r="A287" s="101"/>
      <c r="B287" s="102"/>
      <c r="C287" s="103"/>
      <c r="D287" s="104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5"/>
      <c r="P287" s="102"/>
      <c r="Q287" s="103"/>
      <c r="R287" s="103"/>
      <c r="S287" s="103"/>
    </row>
    <row r="288" spans="1:19" ht="18">
      <c r="A288" s="106"/>
      <c r="B288" s="102"/>
      <c r="C288" s="103"/>
      <c r="D288" s="104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5"/>
      <c r="P288" s="102"/>
      <c r="Q288" s="103"/>
      <c r="R288" s="103"/>
      <c r="S288" s="103"/>
    </row>
    <row r="289" spans="1:19" ht="17.25" customHeight="1">
      <c r="A289" s="35"/>
      <c r="B289" s="36"/>
      <c r="C289" s="35"/>
      <c r="D289" s="70"/>
      <c r="E289" s="70"/>
      <c r="F289" s="35"/>
      <c r="G289" s="35"/>
      <c r="H289" s="35"/>
      <c r="I289" s="35"/>
      <c r="J289" s="35"/>
      <c r="K289" s="37"/>
      <c r="L289" s="35"/>
      <c r="M289" s="35"/>
      <c r="N289" s="35"/>
      <c r="O289" s="35"/>
      <c r="P289" s="35"/>
      <c r="Q289" s="35"/>
      <c r="R289" s="35"/>
      <c r="S289" s="35"/>
    </row>
    <row r="290" spans="1:19" ht="51" customHeight="1">
      <c r="A290" s="63"/>
      <c r="B290" s="253" t="s">
        <v>85</v>
      </c>
      <c r="C290" s="253"/>
      <c r="D290" s="253"/>
      <c r="E290" s="253"/>
      <c r="F290" s="253"/>
      <c r="G290" s="64"/>
      <c r="H290" s="64"/>
      <c r="I290" s="64"/>
      <c r="J290" s="64"/>
      <c r="K290" s="64"/>
      <c r="L290" s="65"/>
      <c r="M290" s="65"/>
      <c r="N290" s="65"/>
      <c r="O290" s="64"/>
      <c r="P290" s="66" t="s">
        <v>86</v>
      </c>
      <c r="Q290" s="264" t="s">
        <v>87</v>
      </c>
      <c r="R290" s="264"/>
      <c r="S290" s="264"/>
    </row>
    <row r="291" spans="2:16" ht="16.5" customHeight="1">
      <c r="B291" s="22"/>
      <c r="K291" s="33"/>
      <c r="L291" s="33"/>
      <c r="M291" s="33"/>
      <c r="N291" s="33"/>
      <c r="P291" s="30"/>
    </row>
    <row r="292" spans="1:18" ht="81" customHeight="1">
      <c r="A292" s="59"/>
      <c r="B292" s="60" t="s">
        <v>65</v>
      </c>
      <c r="C292" s="59" t="s">
        <v>88</v>
      </c>
      <c r="D292" s="263" t="s">
        <v>89</v>
      </c>
      <c r="E292" s="263"/>
      <c r="F292" s="61"/>
      <c r="G292" s="59"/>
      <c r="H292" s="59"/>
      <c r="I292" s="59"/>
      <c r="J292" s="59"/>
      <c r="K292" s="265" t="s">
        <v>64</v>
      </c>
      <c r="L292" s="265"/>
      <c r="M292" s="265"/>
      <c r="N292" s="265"/>
      <c r="O292" s="265"/>
      <c r="P292" s="62" t="s">
        <v>84</v>
      </c>
      <c r="Q292" s="255" t="s">
        <v>61</v>
      </c>
      <c r="R292" s="255"/>
    </row>
    <row r="293" spans="2:18" ht="16.5">
      <c r="B293" s="22"/>
      <c r="K293" s="67"/>
      <c r="L293" s="68"/>
      <c r="M293" s="68"/>
      <c r="N293" s="68"/>
      <c r="O293" s="68"/>
      <c r="P293" s="68"/>
      <c r="Q293" s="68"/>
      <c r="R293" s="68"/>
    </row>
    <row r="294" ht="16.5">
      <c r="B294" s="22"/>
    </row>
    <row r="295" ht="16.5">
      <c r="B295" s="22"/>
    </row>
    <row r="296" spans="2:13" ht="17.25">
      <c r="B296" s="26"/>
      <c r="C296" s="27"/>
      <c r="D296" s="27"/>
      <c r="E296" s="261"/>
      <c r="F296" s="261"/>
      <c r="G296" s="261"/>
      <c r="H296" s="7"/>
      <c r="I296" s="7"/>
      <c r="J296" s="7"/>
      <c r="K296" s="8"/>
      <c r="L296" s="7"/>
      <c r="M296" s="7"/>
    </row>
    <row r="297" spans="2:13" ht="17.25">
      <c r="B297" s="26" t="s">
        <v>32</v>
      </c>
      <c r="C297" s="27"/>
      <c r="D297" s="27"/>
      <c r="E297" s="262"/>
      <c r="F297" s="262"/>
      <c r="G297" s="262"/>
      <c r="H297" s="7"/>
      <c r="I297" s="7"/>
      <c r="J297" s="7"/>
      <c r="K297" s="8"/>
      <c r="L297" s="7"/>
      <c r="M297" s="9"/>
    </row>
    <row r="298" spans="2:13" ht="17.25">
      <c r="B298" s="22"/>
      <c r="C298" s="28"/>
      <c r="D298" s="28"/>
      <c r="E298" s="262"/>
      <c r="F298" s="262"/>
      <c r="G298" s="262"/>
      <c r="H298" s="7"/>
      <c r="I298" s="7"/>
      <c r="J298" s="7"/>
      <c r="K298" s="8"/>
      <c r="L298" s="7"/>
      <c r="M298" s="7"/>
    </row>
    <row r="299" ht="16.5">
      <c r="B299" s="22"/>
    </row>
  </sheetData>
  <sheetProtection/>
  <mergeCells count="80">
    <mergeCell ref="M121:M122"/>
    <mergeCell ref="N121:N122"/>
    <mergeCell ref="O121:O122"/>
    <mergeCell ref="G121:G122"/>
    <mergeCell ref="H121:H122"/>
    <mergeCell ref="I121:I122"/>
    <mergeCell ref="J121:J122"/>
    <mergeCell ref="K121:K122"/>
    <mergeCell ref="L121:L122"/>
    <mergeCell ref="A121:A122"/>
    <mergeCell ref="B121:B122"/>
    <mergeCell ref="C121:C122"/>
    <mergeCell ref="D121:D122"/>
    <mergeCell ref="E121:E122"/>
    <mergeCell ref="F121:F122"/>
    <mergeCell ref="E296:G298"/>
    <mergeCell ref="C4:C7"/>
    <mergeCell ref="D292:E292"/>
    <mergeCell ref="D5:E6"/>
    <mergeCell ref="Q290:S290"/>
    <mergeCell ref="K292:O292"/>
    <mergeCell ref="F74:F75"/>
    <mergeCell ref="G74:G75"/>
    <mergeCell ref="H74:H75"/>
    <mergeCell ref="I74:I75"/>
    <mergeCell ref="A2:S2"/>
    <mergeCell ref="F5:M5"/>
    <mergeCell ref="D4:M4"/>
    <mergeCell ref="F6:G6"/>
    <mergeCell ref="J6:K6"/>
    <mergeCell ref="R4:R7"/>
    <mergeCell ref="H6:I6"/>
    <mergeCell ref="S4:S7"/>
    <mergeCell ref="B4:B7"/>
    <mergeCell ref="L6:M6"/>
    <mergeCell ref="A4:A7"/>
    <mergeCell ref="B290:F290"/>
    <mergeCell ref="Q4:Q7"/>
    <mergeCell ref="Q292:R292"/>
    <mergeCell ref="P4:P7"/>
    <mergeCell ref="N4:O6"/>
    <mergeCell ref="B74:B75"/>
    <mergeCell ref="C74:C75"/>
    <mergeCell ref="D74:D75"/>
    <mergeCell ref="E74:E75"/>
    <mergeCell ref="J74:J75"/>
    <mergeCell ref="K74:K75"/>
    <mergeCell ref="L74:L75"/>
    <mergeCell ref="M74:M75"/>
    <mergeCell ref="A74:A75"/>
    <mergeCell ref="N74:N75"/>
    <mergeCell ref="O74:O75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A93:A94"/>
    <mergeCell ref="B93:B94"/>
    <mergeCell ref="C93:C94"/>
    <mergeCell ref="D93:D94"/>
    <mergeCell ref="E93:E94"/>
    <mergeCell ref="F93:F94"/>
    <mergeCell ref="M93:M94"/>
    <mergeCell ref="N93:N94"/>
    <mergeCell ref="O93:O94"/>
    <mergeCell ref="G93:G94"/>
    <mergeCell ref="H93:H94"/>
    <mergeCell ref="I93:I94"/>
    <mergeCell ref="J93:J94"/>
    <mergeCell ref="K93:K94"/>
    <mergeCell ref="L93:L94"/>
  </mergeCells>
  <printOptions/>
  <pageMargins left="0.7086614173228347" right="0.7086614173228347" top="0.31496062992125984" bottom="0.2755905511811024" header="0.31496062992125984" footer="0.31496062992125984"/>
  <pageSetup horizontalDpi="600" verticalDpi="600" orientation="landscape" paperSize="9" scale="40" r:id="rId1"/>
  <rowBreaks count="13" manualBreakCount="13">
    <brk id="25" max="18" man="1"/>
    <brk id="42" max="18" man="1"/>
    <brk id="55" max="18" man="1"/>
    <brk id="70" max="18" man="1"/>
    <brk id="85" max="18" man="1"/>
    <brk id="103" max="18" man="1"/>
    <brk id="120" max="18" man="1"/>
    <brk id="137" max="18" man="1"/>
    <brk id="156" max="18" man="1"/>
    <brk id="177" max="18" man="1"/>
    <brk id="191" max="18" man="1"/>
    <brk id="210" max="18" man="1"/>
    <brk id="226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60" zoomScalePageLayoutView="0" workbookViewId="0" topLeftCell="A11">
      <selection activeCell="G18" sqref="G18"/>
    </sheetView>
  </sheetViews>
  <sheetFormatPr defaultColWidth="9.140625" defaultRowHeight="15"/>
  <cols>
    <col min="1" max="1" width="7.8515625" style="11" customWidth="1"/>
    <col min="2" max="2" width="43.421875" style="0" customWidth="1"/>
    <col min="3" max="3" width="56.8515625" style="0" customWidth="1"/>
    <col min="4" max="4" width="80.28125" style="0" customWidth="1"/>
    <col min="5" max="5" width="58.421875" style="0" customWidth="1"/>
    <col min="6" max="6" width="62.421875" style="0" customWidth="1"/>
    <col min="7" max="7" width="64.57421875" style="0" customWidth="1"/>
    <col min="8" max="8" width="20.8515625" style="0" customWidth="1"/>
  </cols>
  <sheetData>
    <row r="1" spans="1:8" ht="57.75" customHeight="1">
      <c r="A1" s="272" t="s">
        <v>322</v>
      </c>
      <c r="B1" s="272"/>
      <c r="C1" s="272"/>
      <c r="D1" s="272"/>
      <c r="E1" s="272"/>
      <c r="F1" s="272"/>
      <c r="G1" s="272"/>
      <c r="H1" s="272"/>
    </row>
    <row r="2" spans="1:8" s="25" customFormat="1" ht="183.75" customHeight="1">
      <c r="A2" s="4" t="s">
        <v>18</v>
      </c>
      <c r="B2" s="4" t="s">
        <v>2</v>
      </c>
      <c r="C2" s="4" t="s">
        <v>24</v>
      </c>
      <c r="D2" s="4" t="s">
        <v>5</v>
      </c>
      <c r="E2" s="4" t="s">
        <v>25</v>
      </c>
      <c r="F2" s="4" t="s">
        <v>26</v>
      </c>
      <c r="G2" s="4" t="s">
        <v>27</v>
      </c>
      <c r="H2" s="4" t="s">
        <v>28</v>
      </c>
    </row>
    <row r="3" spans="1:8" s="25" customFormat="1" ht="15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</row>
    <row r="4" spans="1:8" s="25" customFormat="1" ht="327" customHeight="1">
      <c r="A4" s="203" t="s">
        <v>14</v>
      </c>
      <c r="B4" s="199" t="s">
        <v>463</v>
      </c>
      <c r="C4" s="204" t="s">
        <v>471</v>
      </c>
      <c r="D4" s="110" t="s">
        <v>490</v>
      </c>
      <c r="E4" s="110" t="s">
        <v>474</v>
      </c>
      <c r="F4" s="110" t="s">
        <v>29</v>
      </c>
      <c r="G4" s="110" t="s">
        <v>491</v>
      </c>
      <c r="H4" s="110" t="s">
        <v>30</v>
      </c>
    </row>
    <row r="5" spans="1:8" s="25" customFormat="1" ht="327" customHeight="1">
      <c r="A5" s="195">
        <v>2</v>
      </c>
      <c r="B5" s="196" t="s">
        <v>467</v>
      </c>
      <c r="C5" s="110" t="s">
        <v>472</v>
      </c>
      <c r="D5" s="201" t="s">
        <v>468</v>
      </c>
      <c r="E5" s="110" t="s">
        <v>469</v>
      </c>
      <c r="F5" s="110" t="s">
        <v>31</v>
      </c>
      <c r="G5" s="110" t="s">
        <v>475</v>
      </c>
      <c r="H5" s="110" t="s">
        <v>16</v>
      </c>
    </row>
    <row r="6" spans="1:8" s="25" customFormat="1" ht="409.5" customHeight="1">
      <c r="A6" s="195">
        <v>3</v>
      </c>
      <c r="B6" s="199" t="s">
        <v>456</v>
      </c>
      <c r="C6" s="196" t="s">
        <v>473</v>
      </c>
      <c r="D6" s="202" t="s">
        <v>454</v>
      </c>
      <c r="E6" s="110" t="s">
        <v>455</v>
      </c>
      <c r="F6" s="110" t="s">
        <v>29</v>
      </c>
      <c r="G6" s="110" t="s">
        <v>457</v>
      </c>
      <c r="H6" s="110" t="s">
        <v>54</v>
      </c>
    </row>
    <row r="7" spans="1:8" s="25" customFormat="1" ht="327" customHeight="1">
      <c r="A7" s="195">
        <v>4</v>
      </c>
      <c r="B7" s="196" t="s">
        <v>344</v>
      </c>
      <c r="C7" s="196" t="s">
        <v>341</v>
      </c>
      <c r="D7" s="110" t="s">
        <v>342</v>
      </c>
      <c r="E7" s="110" t="s">
        <v>343</v>
      </c>
      <c r="F7" s="110" t="s">
        <v>29</v>
      </c>
      <c r="G7" s="110" t="s">
        <v>346</v>
      </c>
      <c r="H7" s="110" t="s">
        <v>16</v>
      </c>
    </row>
    <row r="8" spans="1:8" s="25" customFormat="1" ht="327" customHeight="1">
      <c r="A8" s="56">
        <v>5</v>
      </c>
      <c r="B8" s="207" t="s">
        <v>476</v>
      </c>
      <c r="C8" s="110" t="s">
        <v>477</v>
      </c>
      <c r="D8" s="110" t="s">
        <v>478</v>
      </c>
      <c r="E8" s="110" t="s">
        <v>479</v>
      </c>
      <c r="F8" s="208" t="s">
        <v>29</v>
      </c>
      <c r="G8" s="4" t="s">
        <v>480</v>
      </c>
      <c r="H8" s="208" t="s">
        <v>16</v>
      </c>
    </row>
    <row r="9" spans="1:8" s="25" customFormat="1" ht="409.5" customHeight="1">
      <c r="A9" s="195">
        <v>6</v>
      </c>
      <c r="B9" s="205" t="s">
        <v>326</v>
      </c>
      <c r="C9" s="196" t="s">
        <v>328</v>
      </c>
      <c r="D9" s="95" t="s">
        <v>334</v>
      </c>
      <c r="E9" s="206" t="s">
        <v>453</v>
      </c>
      <c r="F9" s="110" t="s">
        <v>29</v>
      </c>
      <c r="G9" s="110" t="s">
        <v>327</v>
      </c>
      <c r="H9" s="110" t="s">
        <v>16</v>
      </c>
    </row>
    <row r="10" spans="1:8" s="25" customFormat="1" ht="378" customHeight="1">
      <c r="A10" s="195">
        <v>7</v>
      </c>
      <c r="B10" s="199" t="s">
        <v>323</v>
      </c>
      <c r="C10" s="196" t="s">
        <v>324</v>
      </c>
      <c r="D10" s="228" t="s">
        <v>492</v>
      </c>
      <c r="E10" s="200" t="s">
        <v>458</v>
      </c>
      <c r="F10" s="95" t="s">
        <v>29</v>
      </c>
      <c r="G10" s="196" t="s">
        <v>321</v>
      </c>
      <c r="H10" s="110" t="s">
        <v>63</v>
      </c>
    </row>
    <row r="11" spans="1:8" s="25" customFormat="1" ht="293.25" customHeight="1">
      <c r="A11" s="195">
        <v>8</v>
      </c>
      <c r="B11" s="196" t="s">
        <v>311</v>
      </c>
      <c r="C11" s="196" t="s">
        <v>325</v>
      </c>
      <c r="D11" s="110" t="s">
        <v>74</v>
      </c>
      <c r="E11" s="110" t="s">
        <v>309</v>
      </c>
      <c r="F11" s="110" t="s">
        <v>29</v>
      </c>
      <c r="G11" s="110" t="s">
        <v>310</v>
      </c>
      <c r="H11" s="110" t="s">
        <v>16</v>
      </c>
    </row>
    <row r="12" spans="1:8" s="25" customFormat="1" ht="293.25" customHeight="1">
      <c r="A12" s="197">
        <v>9</v>
      </c>
      <c r="B12" s="198" t="s">
        <v>446</v>
      </c>
      <c r="C12" s="196" t="s">
        <v>447</v>
      </c>
      <c r="D12" s="110" t="s">
        <v>448</v>
      </c>
      <c r="E12" s="110" t="s">
        <v>449</v>
      </c>
      <c r="F12" s="110" t="s">
        <v>450</v>
      </c>
      <c r="G12" s="110" t="s">
        <v>451</v>
      </c>
      <c r="H12" s="110" t="s">
        <v>452</v>
      </c>
    </row>
    <row r="13" ht="39.75" customHeight="1">
      <c r="C13" s="10"/>
    </row>
    <row r="14" ht="19.5" customHeight="1">
      <c r="C14" s="10"/>
    </row>
    <row r="15" spans="2:7" ht="69.75" customHeight="1">
      <c r="B15" s="273" t="s">
        <v>85</v>
      </c>
      <c r="C15" s="273"/>
      <c r="F15" s="274"/>
      <c r="G15" s="274" t="s">
        <v>87</v>
      </c>
    </row>
    <row r="16" ht="19.5" customHeight="1"/>
    <row r="17" ht="1.5" customHeight="1"/>
    <row r="18" spans="2:9" ht="101.25" customHeight="1">
      <c r="B18" s="275" t="s">
        <v>494</v>
      </c>
      <c r="E18" s="276" t="s">
        <v>64</v>
      </c>
      <c r="F18" s="229"/>
      <c r="G18" s="277" t="s">
        <v>61</v>
      </c>
      <c r="H18" s="229"/>
      <c r="I18" s="229"/>
    </row>
  </sheetData>
  <sheetProtection/>
  <mergeCells count="2">
    <mergeCell ref="A1:H1"/>
    <mergeCell ref="B15:C15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35" r:id="rId1"/>
  <rowBreaks count="2" manualBreakCount="2">
    <brk id="11" max="7" man="1"/>
    <brk id="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nshilkova</dc:creator>
  <cp:keywords/>
  <dc:description/>
  <cp:lastModifiedBy>scherbakovaGV</cp:lastModifiedBy>
  <cp:lastPrinted>2021-02-26T08:21:14Z</cp:lastPrinted>
  <dcterms:created xsi:type="dcterms:W3CDTF">2012-01-17T11:26:32Z</dcterms:created>
  <dcterms:modified xsi:type="dcterms:W3CDTF">2021-02-26T08:36:23Z</dcterms:modified>
  <cp:category/>
  <cp:version/>
  <cp:contentType/>
  <cp:contentStatus/>
</cp:coreProperties>
</file>